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leur numérique automatique " sheetId="1" r:id="rId4"/>
  </sheets>
</workbook>
</file>

<file path=xl/comments1.xml><?xml version="1.0" encoding="utf-8"?>
<comments xmlns="http://schemas.openxmlformats.org/spreadsheetml/2006/main">
  <authors>
    <author>Cyril</author>
  </authors>
  <commentList>
    <comment ref="B1" authorId="0">
      <text>
        <r>
          <rPr>
            <sz val="11"/>
            <color indexed="8"/>
            <rFont val="Helvetica"/>
          </rPr>
          <t>Cyril:
 Seules les cellules sur fond vert sont ouvertes et libres. Celles sur fond rouge ou blanc sont verrouillées.</t>
        </r>
      </text>
    </comment>
    <comment ref="D5" authorId="0">
      <text>
        <r>
          <rPr>
            <sz val="11"/>
            <color indexed="8"/>
            <rFont val="Helvetica"/>
          </rPr>
          <t>Cyril:
 Renseigner "F" pour fille et "G" pour garçon</t>
        </r>
      </text>
    </comment>
    <comment ref="E5" authorId="0">
      <text>
        <r>
          <rPr>
            <sz val="11"/>
            <color indexed="8"/>
            <rFont val="Helvetica"/>
          </rPr>
          <t>Cyril:
 tps sur 25m en sec.</t>
        </r>
      </text>
    </comment>
    <comment ref="F5" authorId="0">
      <text>
        <r>
          <rPr>
            <sz val="11"/>
            <color indexed="8"/>
            <rFont val="Helvetica"/>
          </rPr>
          <t>Cyril:
 nombre de coups de bras sur le 25m</t>
        </r>
      </text>
    </comment>
    <comment ref="G5" authorId="0">
      <text>
        <r>
          <rPr>
            <sz val="11"/>
            <color indexed="8"/>
            <rFont val="Helvetica"/>
          </rPr>
          <t>Cyril:
 Indice de Nage</t>
        </r>
      </text>
    </comment>
    <comment ref="H5" authorId="0">
      <text>
        <r>
          <rPr>
            <sz val="11"/>
            <color indexed="8"/>
            <rFont val="Helvetica"/>
          </rPr>
          <t>Cyril:
 Amplitude</t>
        </r>
      </text>
    </comment>
    <comment ref="I5" authorId="0">
      <text>
        <r>
          <rPr>
            <sz val="11"/>
            <color indexed="8"/>
            <rFont val="Helvetica"/>
          </rPr>
          <t xml:space="preserve">Cyril:
 Fréquence de nage </t>
        </r>
      </text>
    </comment>
    <comment ref="J5" authorId="0">
      <text>
        <r>
          <rPr>
            <sz val="11"/>
            <color indexed="8"/>
            <rFont val="Helvetica"/>
          </rPr>
          <t>Cyril:
Thème de travail prioritaire : Amplitude ou Fréquence ?</t>
        </r>
      </text>
    </comment>
    <comment ref="K5" authorId="0">
      <text>
        <r>
          <rPr>
            <sz val="11"/>
            <color indexed="8"/>
            <rFont val="Helvetica"/>
          </rPr>
          <t>Cyril:
 tps sur 25m en sec.</t>
        </r>
      </text>
    </comment>
    <comment ref="L5" authorId="0">
      <text>
        <r>
          <rPr>
            <sz val="11"/>
            <color indexed="8"/>
            <rFont val="Helvetica"/>
          </rPr>
          <t>Cyril:
 nombre de coups de bras sur le 25m</t>
        </r>
      </text>
    </comment>
    <comment ref="M5" authorId="0">
      <text>
        <r>
          <rPr>
            <sz val="11"/>
            <color indexed="8"/>
            <rFont val="Helvetica"/>
          </rPr>
          <t>Cyril:
 Indice de Nage</t>
        </r>
      </text>
    </comment>
    <comment ref="N5" authorId="0">
      <text>
        <r>
          <rPr>
            <sz val="11"/>
            <color indexed="8"/>
            <rFont val="Helvetica"/>
          </rPr>
          <t>Cyril:
 Amplitude</t>
        </r>
      </text>
    </comment>
    <comment ref="O5" authorId="0">
      <text>
        <r>
          <rPr>
            <sz val="11"/>
            <color indexed="8"/>
            <rFont val="Helvetica"/>
          </rPr>
          <t xml:space="preserve">Cyril:
 Fréquence de nage </t>
        </r>
      </text>
    </comment>
    <comment ref="P5" authorId="0">
      <text>
        <r>
          <rPr>
            <sz val="11"/>
            <color indexed="8"/>
            <rFont val="Helvetica"/>
          </rPr>
          <t>Cyril:
 note finale obtenue à partir du barème indice de nage (sur 10pts) et du barème temps sur 25m (sur 10pts)</t>
        </r>
      </text>
    </comment>
  </commentList>
</comments>
</file>

<file path=xl/sharedStrings.xml><?xml version="1.0" encoding="utf-8"?>
<sst xmlns="http://schemas.openxmlformats.org/spreadsheetml/2006/main" uniqueCount="23">
  <si>
    <t xml:space="preserve">BAREME AUTOMATISE SUR CIBLE 25m NAGER VITE </t>
  </si>
  <si>
    <t xml:space="preserve">ALBERTINI Cyril </t>
  </si>
  <si>
    <t>Collège de Porticcio 2015-2016</t>
  </si>
  <si>
    <t xml:space="preserve">Évaluation diagnostique </t>
  </si>
  <si>
    <t>Évaluation finale</t>
  </si>
  <si>
    <t>Classe</t>
  </si>
  <si>
    <t xml:space="preserve">Noms </t>
  </si>
  <si>
    <t xml:space="preserve">prénoms </t>
  </si>
  <si>
    <t>F/G</t>
  </si>
  <si>
    <t xml:space="preserve">Tps </t>
  </si>
  <si>
    <t>CB</t>
  </si>
  <si>
    <t>IN</t>
  </si>
  <si>
    <t>A</t>
  </si>
  <si>
    <t>F</t>
  </si>
  <si>
    <t>Thème  ?</t>
  </si>
  <si>
    <t>Note /20</t>
  </si>
  <si>
    <t>% gain ?</t>
  </si>
  <si>
    <t>Note IN /10</t>
  </si>
  <si>
    <t>Note tps /10</t>
  </si>
  <si>
    <t>barème IN</t>
  </si>
  <si>
    <t>barème tps</t>
  </si>
  <si>
    <t>G</t>
  </si>
  <si>
    <t xml:space="preserve"> 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</si>
</sst>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"/>
  </numFmts>
  <fonts count="9">
    <font>
      <sz val="10"/>
      <color indexed="8"/>
      <name val="Helvetica"/>
    </font>
    <font>
      <sz val="12"/>
      <color indexed="8"/>
      <name val="Helvetica"/>
    </font>
    <font>
      <sz val="13"/>
      <color indexed="8"/>
      <name val="Helvetica"/>
    </font>
    <font>
      <sz val="10"/>
      <color indexed="8"/>
      <name val="Arial"/>
    </font>
    <font>
      <b val="1"/>
      <sz val="10"/>
      <color indexed="8"/>
      <name val="Arial"/>
    </font>
    <font>
      <sz val="11"/>
      <color indexed="8"/>
      <name val="Helvetica"/>
    </font>
    <font>
      <sz val="10"/>
      <color indexed="10"/>
      <name val="Arial"/>
    </font>
    <font>
      <sz val="10"/>
      <color indexed="8"/>
      <name val="Calibri"/>
    </font>
    <font>
      <sz val="8"/>
      <color indexed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/>
      <diagonal/>
    </border>
    <border>
      <left/>
      <right/>
      <top style="thin">
        <color indexed="11"/>
      </top>
      <bottom style="thin">
        <color indexed="8"/>
      </bottom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/>
      <bottom style="thin">
        <color indexed="11"/>
      </bottom>
      <diagonal/>
    </border>
    <border>
      <left style="thin">
        <color indexed="11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/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18"/>
      </right>
      <top style="thin">
        <color indexed="8"/>
      </top>
      <bottom style="thin">
        <color indexed="8"/>
      </bottom>
      <diagonal/>
    </border>
    <border>
      <left style="medium">
        <color indexed="1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/>
      <top style="thin">
        <color indexed="8"/>
      </top>
      <bottom style="thin">
        <color indexed="11"/>
      </bottom>
      <diagonal/>
    </border>
    <border>
      <left/>
      <right style="thin">
        <color indexed="11"/>
      </right>
      <top style="thin">
        <color indexed="8"/>
      </top>
      <bottom style="thin">
        <color indexed="11"/>
      </bottom>
      <diagonal/>
    </border>
    <border>
      <left/>
      <right/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/>
      <right style="thin">
        <color indexed="11"/>
      </right>
      <top style="thin">
        <color indexed="11"/>
      </top>
      <bottom style="thin">
        <color indexed="8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20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3" fillId="2" borderId="1" applyNumberFormat="1" applyFont="1" applyFill="1" applyBorder="1" applyAlignment="1" applyProtection="0">
      <alignment horizontal="left" vertical="bottom"/>
    </xf>
    <xf numFmtId="49" fontId="4" fillId="2" borderId="2" applyNumberFormat="1" applyFont="1" applyFill="1" applyBorder="1" applyAlignment="1" applyProtection="0">
      <alignment horizontal="left" vertical="center"/>
    </xf>
    <xf numFmtId="1" fontId="4" fillId="2" borderId="2" applyNumberFormat="1" applyFont="1" applyFill="1" applyBorder="1" applyAlignment="1" applyProtection="0">
      <alignment horizontal="left" vertical="center"/>
    </xf>
    <xf numFmtId="1" fontId="4" fillId="2" borderId="3" applyNumberFormat="1" applyFont="1" applyFill="1" applyBorder="1" applyAlignment="1" applyProtection="0">
      <alignment horizontal="left" vertical="center"/>
    </xf>
    <xf numFmtId="59" fontId="4" fillId="3" borderId="4" applyNumberFormat="1" applyFont="1" applyFill="1" applyBorder="1" applyAlignment="1" applyProtection="0">
      <alignment horizontal="center" vertical="center"/>
    </xf>
    <xf numFmtId="59" fontId="3" fillId="3" borderId="5" applyNumberFormat="1" applyFont="1" applyFill="1" applyBorder="1" applyAlignment="1" applyProtection="0">
      <alignment vertical="center"/>
    </xf>
    <xf numFmtId="1" fontId="3" fillId="3" borderId="5" applyNumberFormat="1" applyFont="1" applyFill="1" applyBorder="1" applyAlignment="1" applyProtection="0">
      <alignment vertical="center"/>
    </xf>
    <xf numFmtId="59" fontId="3" fillId="3" borderId="5" applyNumberFormat="1" applyFont="1" applyFill="1" applyBorder="1" applyAlignment="1" applyProtection="0">
      <alignment horizontal="center" vertical="center"/>
    </xf>
    <xf numFmtId="1" fontId="4" fillId="3" borderId="6" applyNumberFormat="1" applyFont="1" applyFill="1" applyBorder="1" applyAlignment="1" applyProtection="0">
      <alignment horizontal="left" vertical="center"/>
    </xf>
    <xf numFmtId="1" fontId="4" fillId="3" borderId="7" applyNumberFormat="1" applyFont="1" applyFill="1" applyBorder="1" applyAlignment="1" applyProtection="0">
      <alignment horizontal="left" vertical="center"/>
    </xf>
    <xf numFmtId="59" fontId="4" fillId="3" borderId="8" applyNumberFormat="1" applyFont="1" applyFill="1" applyBorder="1" applyAlignment="1" applyProtection="0">
      <alignment horizontal="center" vertical="center"/>
    </xf>
    <xf numFmtId="0" fontId="4" fillId="3" borderId="9" applyNumberFormat="1" applyFont="1" applyFill="1" applyBorder="1" applyAlignment="1" applyProtection="0">
      <alignment horizontal="center" vertical="center"/>
    </xf>
    <xf numFmtId="1" fontId="3" fillId="3" borderId="10" applyNumberFormat="1" applyFont="1" applyFill="1" applyBorder="1" applyAlignment="1" applyProtection="0">
      <alignment vertical="center"/>
    </xf>
    <xf numFmtId="1" fontId="3" fillId="3" borderId="11" applyNumberFormat="1" applyFont="1" applyFill="1" applyBorder="1" applyAlignment="1" applyProtection="0">
      <alignment vertical="bottom"/>
    </xf>
    <xf numFmtId="49" fontId="3" fillId="3" borderId="12" applyNumberFormat="1" applyFont="1" applyFill="1" applyBorder="1" applyAlignment="1" applyProtection="0">
      <alignment vertical="bottom"/>
    </xf>
    <xf numFmtId="1" fontId="3" fillId="3" borderId="12" applyNumberFormat="1" applyFont="1" applyFill="1" applyBorder="1" applyAlignment="1" applyProtection="0">
      <alignment horizontal="center" vertical="bottom"/>
    </xf>
    <xf numFmtId="0" fontId="3" fillId="3" borderId="2" applyNumberFormat="1" applyFont="1" applyFill="1" applyBorder="1" applyAlignment="1" applyProtection="0">
      <alignment vertical="bottom"/>
    </xf>
    <xf numFmtId="1" fontId="3" fillId="3" borderId="2" applyNumberFormat="1" applyFont="1" applyFill="1" applyBorder="1" applyAlignment="1" applyProtection="0">
      <alignment horizontal="center" vertical="bottom"/>
    </xf>
    <xf numFmtId="59" fontId="3" fillId="3" borderId="13" applyNumberFormat="1" applyFont="1" applyFill="1" applyBorder="1" applyAlignment="1" applyProtection="0">
      <alignment vertical="bottom"/>
    </xf>
    <xf numFmtId="1" fontId="3" fillId="3" borderId="13" applyNumberFormat="1" applyFont="1" applyFill="1" applyBorder="1" applyAlignment="1" applyProtection="0">
      <alignment vertical="bottom"/>
    </xf>
    <xf numFmtId="59" fontId="3" fillId="3" borderId="14" applyNumberFormat="1" applyFont="1" applyFill="1" applyBorder="1" applyAlignment="1" applyProtection="0">
      <alignment horizontal="center" vertical="bottom"/>
    </xf>
    <xf numFmtId="0" fontId="3" fillId="3" borderId="15" applyNumberFormat="1" applyFont="1" applyFill="1" applyBorder="1" applyAlignment="1" applyProtection="0">
      <alignment vertical="bottom"/>
    </xf>
    <xf numFmtId="1" fontId="3" borderId="13" applyNumberFormat="1" applyFont="1" applyFill="0" applyBorder="1" applyAlignment="1" applyProtection="0">
      <alignment horizontal="center" vertical="bottom"/>
    </xf>
    <xf numFmtId="1" fontId="3" fillId="3" borderId="9" applyNumberFormat="1" applyFont="1" applyFill="1" applyBorder="1" applyAlignment="1" applyProtection="0">
      <alignment horizontal="center" vertical="bottom"/>
    </xf>
    <xf numFmtId="59" fontId="3" fillId="3" borderId="14" applyNumberFormat="1" applyFont="1" applyFill="1" applyBorder="1" applyAlignment="1" applyProtection="0">
      <alignment vertical="bottom"/>
    </xf>
    <xf numFmtId="1" fontId="3" fillId="3" borderId="14" applyNumberFormat="1" applyFont="1" applyFill="1" applyBorder="1" applyAlignment="1" applyProtection="0">
      <alignment vertical="bottom"/>
    </xf>
    <xf numFmtId="1" fontId="3" fillId="3" borderId="16" applyNumberFormat="1" applyFont="1" applyFill="1" applyBorder="1" applyAlignment="1" applyProtection="0">
      <alignment vertical="bottom"/>
    </xf>
    <xf numFmtId="1" fontId="3" fillId="3" borderId="17" applyNumberFormat="1" applyFont="1" applyFill="1" applyBorder="1" applyAlignment="1" applyProtection="0">
      <alignment vertical="bottom"/>
    </xf>
    <xf numFmtId="49" fontId="3" fillId="3" borderId="14" applyNumberFormat="1" applyFont="1" applyFill="1" applyBorder="1" applyAlignment="1" applyProtection="0">
      <alignment vertical="bottom"/>
    </xf>
    <xf numFmtId="1" fontId="3" fillId="3" borderId="14" applyNumberFormat="1" applyFont="1" applyFill="1" applyBorder="1" applyAlignment="1" applyProtection="0">
      <alignment horizontal="center" vertical="bottom"/>
    </xf>
    <xf numFmtId="1" fontId="3" fillId="3" borderId="18" applyNumberFormat="1" applyFont="1" applyFill="1" applyBorder="1" applyAlignment="1" applyProtection="0">
      <alignment horizontal="center" vertical="bottom"/>
    </xf>
    <xf numFmtId="49" fontId="3" fillId="4" borderId="19" applyNumberFormat="1" applyFont="1" applyFill="1" applyBorder="1" applyAlignment="1" applyProtection="0">
      <alignment horizontal="center" vertical="center"/>
    </xf>
    <xf numFmtId="0" fontId="3" fillId="5" borderId="12" applyNumberFormat="1" applyFont="1" applyFill="1" applyBorder="1" applyAlignment="1" applyProtection="0">
      <alignment horizontal="center" vertical="center"/>
    </xf>
    <xf numFmtId="0" fontId="3" fillId="5" borderId="20" applyNumberFormat="1" applyFont="1" applyFill="1" applyBorder="1" applyAlignment="1" applyProtection="0">
      <alignment horizontal="center" vertical="center"/>
    </xf>
    <xf numFmtId="0" fontId="3" fillId="3" borderId="21" applyNumberFormat="1" applyFont="1" applyFill="1" applyBorder="1" applyAlignment="1" applyProtection="0">
      <alignment vertical="bottom"/>
    </xf>
    <xf numFmtId="49" fontId="3" fillId="6" borderId="19" applyNumberFormat="1" applyFont="1" applyFill="1" applyBorder="1" applyAlignment="1" applyProtection="0">
      <alignment horizontal="center" vertical="center"/>
    </xf>
    <xf numFmtId="0" fontId="3" fillId="7" borderId="12" applyNumberFormat="1" applyFont="1" applyFill="1" applyBorder="1" applyAlignment="1" applyProtection="0">
      <alignment horizontal="center" vertical="center"/>
    </xf>
    <xf numFmtId="0" fontId="3" fillId="7" borderId="20" applyNumberFormat="1" applyFont="1" applyFill="1" applyBorder="1" applyAlignment="1" applyProtection="0">
      <alignment horizontal="center" vertical="center"/>
    </xf>
    <xf numFmtId="0" fontId="3" fillId="3" borderId="22" applyNumberFormat="1" applyFont="1" applyFill="1" applyBorder="1" applyAlignment="1" applyProtection="0">
      <alignment vertical="bottom"/>
    </xf>
    <xf numFmtId="0" fontId="3" fillId="3" borderId="23" applyNumberFormat="1" applyFont="1" applyFill="1" applyBorder="1" applyAlignment="1" applyProtection="0">
      <alignment vertical="bottom"/>
    </xf>
    <xf numFmtId="1" fontId="3" fillId="3" borderId="24" applyNumberFormat="1" applyFont="1" applyFill="1" applyBorder="1" applyAlignment="1" applyProtection="0">
      <alignment vertical="center"/>
    </xf>
    <xf numFmtId="1" fontId="3" fillId="3" borderId="25" applyNumberFormat="1" applyFont="1" applyFill="1" applyBorder="1" applyAlignment="1" applyProtection="0">
      <alignment horizontal="center" vertical="bottom"/>
    </xf>
    <xf numFmtId="0" fontId="3" fillId="5" borderId="26" applyNumberFormat="1" applyFont="1" applyFill="1" applyBorder="1" applyAlignment="1" applyProtection="0">
      <alignment horizontal="center" vertical="center"/>
    </xf>
    <xf numFmtId="0" fontId="3" fillId="5" borderId="13" applyNumberFormat="1" applyFont="1" applyFill="1" applyBorder="1" applyAlignment="1" applyProtection="0">
      <alignment horizontal="center" vertical="center"/>
    </xf>
    <xf numFmtId="0" fontId="3" fillId="5" borderId="25" applyNumberFormat="1" applyFont="1" applyFill="1" applyBorder="1" applyAlignment="1" applyProtection="0">
      <alignment horizontal="center" vertical="center"/>
    </xf>
    <xf numFmtId="0" fontId="3" fillId="3" borderId="27" applyNumberFormat="1" applyFont="1" applyFill="1" applyBorder="1" applyAlignment="1" applyProtection="0">
      <alignment vertical="bottom"/>
    </xf>
    <xf numFmtId="0" fontId="3" fillId="7" borderId="26" applyNumberFormat="1" applyFont="1" applyFill="1" applyBorder="1" applyAlignment="1" applyProtection="0">
      <alignment horizontal="center" vertical="center"/>
    </xf>
    <xf numFmtId="0" fontId="3" fillId="7" borderId="13" applyNumberFormat="1" applyFont="1" applyFill="1" applyBorder="1" applyAlignment="1" applyProtection="0">
      <alignment horizontal="center" vertical="center"/>
    </xf>
    <xf numFmtId="0" fontId="3" fillId="7" borderId="25" applyNumberFormat="1" applyFont="1" applyFill="1" applyBorder="1" applyAlignment="1" applyProtection="0">
      <alignment horizontal="center" vertical="center"/>
    </xf>
    <xf numFmtId="0" fontId="3" fillId="3" borderId="28" applyNumberFormat="1" applyFont="1" applyFill="1" applyBorder="1" applyAlignment="1" applyProtection="0">
      <alignment vertical="bottom"/>
    </xf>
    <xf numFmtId="0" fontId="3" fillId="3" borderId="29" applyNumberFormat="1" applyFont="1" applyFill="1" applyBorder="1" applyAlignment="1" applyProtection="0">
      <alignment horizontal="center" vertical="center"/>
    </xf>
    <xf numFmtId="49" fontId="3" fillId="2" borderId="30" applyNumberFormat="1" applyFont="1" applyFill="1" applyBorder="1" applyAlignment="1" applyProtection="0">
      <alignment horizontal="center" vertical="center"/>
    </xf>
    <xf numFmtId="49" fontId="3" fillId="2" borderId="30" applyNumberFormat="1" applyFont="1" applyFill="1" applyBorder="1" applyAlignment="1" applyProtection="0">
      <alignment vertical="center"/>
    </xf>
    <xf numFmtId="49" fontId="3" fillId="4" borderId="30" applyNumberFormat="1" applyFont="1" applyFill="1" applyBorder="1" applyAlignment="1" applyProtection="0">
      <alignment horizontal="center" vertical="center"/>
    </xf>
    <xf numFmtId="49" fontId="3" fillId="6" borderId="30" applyNumberFormat="1" applyFont="1" applyFill="1" applyBorder="1" applyAlignment="1" applyProtection="0">
      <alignment horizontal="center" vertical="center"/>
    </xf>
    <xf numFmtId="49" fontId="3" fillId="8" borderId="30" applyNumberFormat="1" applyFont="1" applyFill="1" applyBorder="1" applyAlignment="1" applyProtection="0">
      <alignment horizontal="center" vertical="center"/>
    </xf>
    <xf numFmtId="49" fontId="6" fillId="3" borderId="31" applyNumberFormat="1" applyFont="1" applyFill="1" applyBorder="1" applyAlignment="1" applyProtection="0">
      <alignment vertical="center"/>
    </xf>
    <xf numFmtId="49" fontId="6" fillId="3" borderId="14" applyNumberFormat="1" applyFont="1" applyFill="1" applyBorder="1" applyAlignment="1" applyProtection="0">
      <alignment vertical="center"/>
    </xf>
    <xf numFmtId="1" fontId="6" fillId="3" borderId="14" applyNumberFormat="1" applyFont="1" applyFill="1" applyBorder="1" applyAlignment="1" applyProtection="0">
      <alignment vertical="bottom"/>
    </xf>
    <xf numFmtId="49" fontId="3" fillId="9" borderId="30" applyNumberFormat="1" applyFont="1" applyFill="1" applyBorder="1" applyAlignment="1" applyProtection="0">
      <alignment horizontal="center" vertical="bottom"/>
    </xf>
    <xf numFmtId="49" fontId="3" fillId="9" borderId="30" applyNumberFormat="1" applyFont="1" applyFill="1" applyBorder="1" applyAlignment="1" applyProtection="0">
      <alignment vertical="bottom"/>
    </xf>
    <xf numFmtId="0" fontId="3" fillId="9" borderId="30" applyNumberFormat="1" applyFont="1" applyFill="1" applyBorder="1" applyAlignment="1" applyProtection="0">
      <alignment horizontal="center" vertical="bottom"/>
    </xf>
    <xf numFmtId="1" fontId="3" fillId="9" borderId="30" applyNumberFormat="1" applyFont="1" applyFill="1" applyBorder="1" applyAlignment="1" applyProtection="0">
      <alignment horizontal="center" vertical="bottom"/>
    </xf>
    <xf numFmtId="59" fontId="3" fillId="4" borderId="30" applyNumberFormat="1" applyFont="1" applyFill="1" applyBorder="1" applyAlignment="1" applyProtection="0">
      <alignment horizontal="center" vertical="center"/>
    </xf>
    <xf numFmtId="49" fontId="0" fillId="4" borderId="30" applyNumberFormat="1" applyFont="1" applyFill="1" applyBorder="1" applyAlignment="1" applyProtection="0">
      <alignment horizontal="center" vertical="bottom"/>
    </xf>
    <xf numFmtId="59" fontId="3" fillId="6" borderId="30" applyNumberFormat="1" applyFont="1" applyFill="1" applyBorder="1" applyAlignment="1" applyProtection="0">
      <alignment horizontal="center" vertical="center"/>
    </xf>
    <xf numFmtId="59" fontId="3" fillId="6" borderId="32" applyNumberFormat="1" applyFont="1" applyFill="1" applyBorder="1" applyAlignment="1" applyProtection="0">
      <alignment horizontal="center" vertical="center"/>
    </xf>
    <xf numFmtId="59" fontId="3" fillId="8" borderId="33" applyNumberFormat="1" applyFont="1" applyFill="1" applyBorder="1" applyAlignment="1" applyProtection="0">
      <alignment horizontal="center" vertical="bottom"/>
    </xf>
    <xf numFmtId="0" fontId="6" fillId="3" borderId="31" applyNumberFormat="0" applyFont="1" applyFill="1" applyBorder="1" applyAlignment="1" applyProtection="0">
      <alignment horizontal="center" vertical="bottom"/>
    </xf>
    <xf numFmtId="0" fontId="6" fillId="3" borderId="14" applyNumberFormat="0" applyFont="1" applyFill="1" applyBorder="1" applyAlignment="1" applyProtection="0">
      <alignment horizontal="center" vertical="bottom"/>
    </xf>
    <xf numFmtId="49" fontId="6" fillId="3" borderId="14" applyNumberFormat="1" applyFont="1" applyFill="1" applyBorder="1" applyAlignment="1" applyProtection="0">
      <alignment horizontal="center" vertical="bottom"/>
    </xf>
    <xf numFmtId="49" fontId="6" fillId="3" borderId="14" applyNumberFormat="1" applyFont="1" applyFill="1" applyBorder="1" applyAlignment="1" applyProtection="0">
      <alignment vertical="bottom"/>
    </xf>
    <xf numFmtId="0" fontId="0" fillId="3" borderId="14" applyNumberFormat="1" applyFont="1" applyFill="1" applyBorder="1" applyAlignment="1" applyProtection="0">
      <alignment vertical="bottom"/>
    </xf>
    <xf numFmtId="0" fontId="0" fillId="3" borderId="16" applyNumberFormat="1" applyFont="1" applyFill="1" applyBorder="1" applyAlignment="1" applyProtection="0">
      <alignment vertical="bottom"/>
    </xf>
    <xf numFmtId="59" fontId="6" fillId="3" borderId="14" applyNumberFormat="1" applyFont="1" applyFill="1" applyBorder="1" applyAlignment="1" applyProtection="0">
      <alignment horizontal="center" vertical="bottom"/>
    </xf>
    <xf numFmtId="59" fontId="6" fillId="3" borderId="14" applyNumberFormat="1" applyFont="1" applyFill="1" applyBorder="1" applyAlignment="1" applyProtection="0">
      <alignment vertical="bottom"/>
    </xf>
    <xf numFmtId="49" fontId="7" fillId="9" borderId="30" applyNumberFormat="1" applyFont="1" applyFill="1" applyBorder="1" applyAlignment="1" applyProtection="0">
      <alignment vertical="bottom"/>
    </xf>
    <xf numFmtId="0" fontId="7" fillId="9" borderId="30" applyNumberFormat="0" applyFont="1" applyFill="1" applyBorder="1" applyAlignment="1" applyProtection="0">
      <alignment vertical="bottom"/>
    </xf>
    <xf numFmtId="1" fontId="8" fillId="3" borderId="16" applyNumberFormat="1" applyFont="1" applyFill="1" applyBorder="1" applyAlignment="1" applyProtection="0">
      <alignment horizontal="center" vertical="bottom"/>
    </xf>
    <xf numFmtId="0" fontId="3" fillId="9" borderId="30" applyNumberFormat="0" applyFont="1" applyFill="1" applyBorder="1" applyAlignment="1" applyProtection="0">
      <alignment vertical="bottom"/>
    </xf>
    <xf numFmtId="1" fontId="3" fillId="9" borderId="30" applyNumberFormat="1" applyFont="1" applyFill="1" applyBorder="1" applyAlignment="1" applyProtection="0">
      <alignment vertical="bottom"/>
    </xf>
    <xf numFmtId="49" fontId="3" fillId="3" borderId="34" applyNumberFormat="1" applyFont="1" applyFill="1" applyBorder="1" applyAlignment="1" applyProtection="0">
      <alignment vertical="bottom"/>
    </xf>
    <xf numFmtId="1" fontId="3" fillId="3" borderId="34" applyNumberFormat="1" applyFont="1" applyFill="1" applyBorder="1" applyAlignment="1" applyProtection="0">
      <alignment vertical="bottom"/>
    </xf>
    <xf numFmtId="1" fontId="3" fillId="3" borderId="34" applyNumberFormat="1" applyFont="1" applyFill="1" applyBorder="1" applyAlignment="1" applyProtection="0">
      <alignment horizontal="center" vertical="bottom"/>
    </xf>
    <xf numFmtId="1" fontId="3" fillId="3" borderId="35" applyNumberFormat="1" applyFont="1" applyFill="1" applyBorder="1" applyAlignment="1" applyProtection="0">
      <alignment horizontal="center" vertical="bottom"/>
    </xf>
    <xf numFmtId="59" fontId="3" fillId="3" borderId="2" applyNumberFormat="1" applyFont="1" applyFill="1" applyBorder="1" applyAlignment="1" applyProtection="0">
      <alignment horizontal="center" vertical="bottom"/>
    </xf>
    <xf numFmtId="59" fontId="6" fillId="3" borderId="2" applyNumberFormat="1" applyFont="1" applyFill="1" applyBorder="1" applyAlignment="1" applyProtection="0">
      <alignment horizontal="center" vertical="bottom"/>
    </xf>
    <xf numFmtId="1" fontId="3" fillId="3" borderId="36" applyNumberFormat="1" applyFont="1" applyFill="1" applyBorder="1" applyAlignment="1" applyProtection="0">
      <alignment horizontal="center" vertical="bottom"/>
    </xf>
    <xf numFmtId="1" fontId="6" fillId="3" borderId="14" applyNumberFormat="1" applyFont="1" applyFill="1" applyBorder="1" applyAlignment="1" applyProtection="0">
      <alignment horizontal="center" vertical="bottom"/>
    </xf>
    <xf numFmtId="49" fontId="3" fillId="9" borderId="30" applyNumberFormat="1" applyFont="1" applyFill="1" applyBorder="1" applyAlignment="1" applyProtection="0">
      <alignment horizontal="center" vertical="center"/>
    </xf>
    <xf numFmtId="0" fontId="3" fillId="8" borderId="33" applyNumberFormat="1" applyFont="1" applyFill="1" applyBorder="1" applyAlignment="1" applyProtection="0">
      <alignment horizontal="center" vertical="bottom"/>
    </xf>
    <xf numFmtId="0" fontId="7" fillId="9" borderId="30" applyNumberFormat="1" applyFont="1" applyFill="1" applyBorder="1" applyAlignment="1" applyProtection="0">
      <alignment vertical="bottom"/>
    </xf>
    <xf numFmtId="1" fontId="7" fillId="9" borderId="30" applyNumberFormat="1" applyFont="1" applyFill="1" applyBorder="1" applyAlignment="1" applyProtection="0">
      <alignment vertical="bottom"/>
    </xf>
    <xf numFmtId="0" fontId="6" fillId="3" borderId="31" applyNumberFormat="0" applyFont="1" applyFill="1" applyBorder="1" applyAlignment="1" applyProtection="0">
      <alignment vertical="bottom"/>
    </xf>
    <xf numFmtId="0" fontId="6" fillId="3" borderId="14" applyNumberFormat="0" applyFont="1" applyFill="1" applyBorder="1" applyAlignment="1" applyProtection="0">
      <alignment vertical="bottom"/>
    </xf>
    <xf numFmtId="49" fontId="3" fillId="3" borderId="37" applyNumberFormat="1" applyFont="1" applyFill="1" applyBorder="1" applyAlignment="1" applyProtection="0">
      <alignment vertical="bottom"/>
    </xf>
    <xf numFmtId="1" fontId="3" fillId="3" borderId="37" applyNumberFormat="1" applyFont="1" applyFill="1" applyBorder="1" applyAlignment="1" applyProtection="0">
      <alignment vertical="bottom"/>
    </xf>
    <xf numFmtId="1" fontId="3" fillId="3" borderId="37" applyNumberFormat="1" applyFont="1" applyFill="1" applyBorder="1" applyAlignment="1" applyProtection="0">
      <alignment horizontal="center" vertical="bottom"/>
    </xf>
    <xf numFmtId="1" fontId="3" fillId="3" borderId="38" applyNumberFormat="1" applyFont="1" applyFill="1" applyBorder="1" applyAlignment="1" applyProtection="0">
      <alignment horizontal="center" vertical="bottom"/>
    </xf>
    <xf numFmtId="59" fontId="3" fillId="3" borderId="12" applyNumberFormat="1" applyFont="1" applyFill="1" applyBorder="1" applyAlignment="1" applyProtection="0">
      <alignment vertical="bottom"/>
    </xf>
    <xf numFmtId="1" fontId="3" fillId="3" borderId="12" applyNumberFormat="1" applyFont="1" applyFill="1" applyBorder="1" applyAlignment="1" applyProtection="0">
      <alignment vertical="bottom"/>
    </xf>
    <xf numFmtId="59" fontId="6" fillId="3" borderId="12" applyNumberFormat="1" applyFont="1" applyFill="1" applyBorder="1" applyAlignment="1" applyProtection="0">
      <alignment horizontal="center" vertical="bottom"/>
    </xf>
    <xf numFmtId="1" fontId="3" fillId="3" borderId="39" applyNumberFormat="1" applyFont="1" applyFill="1" applyBorder="1" applyAlignment="1" applyProtection="0">
      <alignment horizontal="center" vertical="bottom"/>
    </xf>
    <xf numFmtId="0" fontId="3" fillId="3" borderId="40" applyNumberFormat="1" applyFont="1" applyFill="1" applyBorder="1" applyAlignment="1" applyProtection="0">
      <alignment horizontal="center" vertical="bottom"/>
    </xf>
    <xf numFmtId="59" fontId="6" fillId="3" borderId="12" applyNumberFormat="1" applyFont="1" applyFill="1" applyBorder="1" applyAlignment="1" applyProtection="0">
      <alignment vertical="bottom"/>
    </xf>
    <xf numFmtId="49" fontId="3" fillId="3" borderId="41" applyNumberFormat="1" applyFont="1" applyFill="1" applyBorder="1" applyAlignment="1" applyProtection="0">
      <alignment vertical="bottom"/>
    </xf>
    <xf numFmtId="1" fontId="3" fillId="3" borderId="41" applyNumberFormat="1" applyFont="1" applyFill="1" applyBorder="1" applyAlignment="1" applyProtection="0">
      <alignment vertical="bottom"/>
    </xf>
    <xf numFmtId="1" fontId="3" fillId="3" borderId="41" applyNumberFormat="1" applyFont="1" applyFill="1" applyBorder="1" applyAlignment="1" applyProtection="0">
      <alignment horizontal="center" vertical="bottom"/>
    </xf>
    <xf numFmtId="1" fontId="3" fillId="3" borderId="29" applyNumberFormat="1" applyFont="1" applyFill="1" applyBorder="1" applyAlignment="1" applyProtection="0">
      <alignment horizontal="center" vertical="bottom"/>
    </xf>
    <xf numFmtId="59" fontId="6" fillId="3" borderId="13" applyNumberFormat="1" applyFont="1" applyFill="1" applyBorder="1" applyAlignment="1" applyProtection="0">
      <alignment horizontal="center" vertical="bottom"/>
    </xf>
    <xf numFmtId="1" fontId="3" fillId="3" borderId="42" applyNumberFormat="1" applyFont="1" applyFill="1" applyBorder="1" applyAlignment="1" applyProtection="0">
      <alignment horizontal="center" vertical="bottom"/>
    </xf>
    <xf numFmtId="0" fontId="3" fillId="3" borderId="15" applyNumberFormat="1" applyFont="1" applyFill="1" applyBorder="1" applyAlignment="1" applyProtection="0">
      <alignment horizontal="center" vertical="bottom"/>
    </xf>
    <xf numFmtId="59" fontId="6" fillId="3" borderId="13" applyNumberFormat="1" applyFont="1" applyFill="1" applyBorder="1" applyAlignment="1" applyProtection="0">
      <alignment vertical="bottom"/>
    </xf>
    <xf numFmtId="49" fontId="3" fillId="3" borderId="37" applyNumberFormat="1" applyFont="1" applyFill="1" applyBorder="1" applyAlignment="1" applyProtection="0">
      <alignment horizontal="center" vertical="bottom"/>
    </xf>
    <xf numFmtId="49" fontId="3" fillId="3" borderId="41" applyNumberFormat="1" applyFont="1" applyFill="1" applyBorder="1" applyAlignment="1" applyProtection="0">
      <alignment horizontal="center" vertical="bottom"/>
    </xf>
    <xf numFmtId="1" fontId="6" fillId="3" borderId="43" applyNumberFormat="1" applyFont="1" applyFill="1" applyBorder="1" applyAlignment="1" applyProtection="0">
      <alignment vertical="bottom"/>
    </xf>
    <xf numFmtId="0" fontId="0" fillId="3" borderId="43" applyNumberFormat="1" applyFont="1" applyFill="1" applyBorder="1" applyAlignment="1" applyProtection="0">
      <alignment vertical="bottom"/>
    </xf>
    <xf numFmtId="0" fontId="0" fillId="3" borderId="44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ce8cd"/>
      <rgbColor rgb="ffffffff"/>
      <rgbColor rgb="ffaaaaaa"/>
      <rgbColor rgb="fffad2d0"/>
      <rgbColor rgb="ffdaeaf4"/>
      <rgbColor rgb="ffc1edfc"/>
      <rgbColor rgb="ffffd4d2"/>
      <rgbColor rgb="ffcadbfc"/>
      <rgbColor rgb="ffdddddd"/>
      <rgbColor rgb="ff515151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6</xdr:col>
      <xdr:colOff>12700</xdr:colOff>
      <xdr:row>5</xdr:row>
      <xdr:rowOff>12699</xdr:rowOff>
    </xdr:from>
    <xdr:to>
      <xdr:col>9</xdr:col>
      <xdr:colOff>685800</xdr:colOff>
      <xdr:row>139</xdr:row>
      <xdr:rowOff>155575</xdr:rowOff>
    </xdr:to>
    <xdr:sp>
      <xdr:nvSpPr>
        <xdr:cNvPr id="2" name="Shape 2"/>
        <xdr:cNvSpPr/>
      </xdr:nvSpPr>
      <xdr:spPr>
        <a:xfrm>
          <a:off x="4457700" y="1096644"/>
          <a:ext cx="1968500" cy="21840826"/>
        </a:xfrm>
        <a:prstGeom prst="rect">
          <a:avLst/>
        </a:prstGeom>
        <a:solidFill>
          <a:srgbClr val="FFFFFF">
            <a:alpha val="20000"/>
          </a:srgbClr>
        </a:solidFill>
        <a:ln w="25400" cap="flat">
          <a:solidFill>
            <a:schemeClr val="accent1">
              <a:alpha val="20000"/>
            </a:schemeClr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12</xdr:col>
      <xdr:colOff>12700</xdr:colOff>
      <xdr:row>5</xdr:row>
      <xdr:rowOff>12699</xdr:rowOff>
    </xdr:from>
    <xdr:to>
      <xdr:col>32</xdr:col>
      <xdr:colOff>869950</xdr:colOff>
      <xdr:row>139</xdr:row>
      <xdr:rowOff>155575</xdr:rowOff>
    </xdr:to>
    <xdr:sp>
      <xdr:nvSpPr>
        <xdr:cNvPr id="3" name="Shape 3"/>
        <xdr:cNvSpPr/>
      </xdr:nvSpPr>
      <xdr:spPr>
        <a:xfrm>
          <a:off x="7416800" y="1096644"/>
          <a:ext cx="13404850" cy="21840826"/>
        </a:xfrm>
        <a:prstGeom prst="rect">
          <a:avLst/>
        </a:prstGeom>
        <a:solidFill>
          <a:srgbClr val="FFFFFF">
            <a:alpha val="20000"/>
          </a:srgbClr>
        </a:solidFill>
        <a:ln w="25400" cap="flat">
          <a:solidFill>
            <a:schemeClr val="accent1">
              <a:alpha val="20000"/>
            </a:schemeClr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AG140"/>
  <sheetViews>
    <sheetView workbookViewId="0" showGridLines="0" defaultGridColor="1">
      <pane topLeftCell="D6" xSplit="3" ySplit="5" activePane="bottomRight" state="frozen"/>
    </sheetView>
  </sheetViews>
  <sheetFormatPr defaultColWidth="10.8333" defaultRowHeight="12.75" customHeight="1" outlineLevelRow="0" outlineLevelCol="0"/>
  <cols>
    <col min="1" max="1" width="6.17188" style="1" customWidth="1"/>
    <col min="2" max="2" width="20.6719" style="1" customWidth="1"/>
    <col min="3" max="3" width="15" style="1" customWidth="1"/>
    <col min="4" max="4" width="3.85156" style="1" customWidth="1"/>
    <col min="5" max="5" width="6.35156" style="1" customWidth="1"/>
    <col min="6" max="6" width="6.35156" style="1" customWidth="1"/>
    <col min="7" max="7" width="5.67188" style="1" customWidth="1"/>
    <col min="8" max="8" width="5.67188" style="1" customWidth="1"/>
    <col min="9" max="9" width="5.67188" style="1" customWidth="1"/>
    <col min="10" max="10" width="9.17188" style="1" customWidth="1"/>
    <col min="11" max="11" width="6.35156" style="1" customWidth="1"/>
    <col min="12" max="12" width="6.35156" style="1" customWidth="1"/>
    <col min="13" max="13" width="5.67188" style="1" customWidth="1"/>
    <col min="14" max="14" width="5.67188" style="1" customWidth="1"/>
    <col min="15" max="15" width="5.67188" style="1" customWidth="1"/>
    <col min="16" max="16" width="8" style="1" customWidth="1"/>
    <col min="17" max="17" width="8.5" style="1" customWidth="1"/>
    <col min="18" max="18" width="10" style="1" customWidth="1"/>
    <col min="19" max="19" width="11" style="1" customWidth="1"/>
    <col min="20" max="20" width="4" style="1" customWidth="1"/>
    <col min="21" max="21" width="7.35156" style="1" customWidth="1"/>
    <col min="22" max="22" width="8.85156" style="1" customWidth="1"/>
    <col min="23" max="23" width="6" style="1" customWidth="1"/>
    <col min="24" max="24" width="6.17188" style="1" customWidth="1"/>
    <col min="25" max="25" width="11.5" style="1" customWidth="1"/>
    <col min="26" max="26" width="10.1719" style="1" customWidth="1"/>
    <col min="27" max="27" width="5" style="1" customWidth="1"/>
    <col min="28" max="28" width="5.17188" style="1" customWidth="1"/>
    <col min="29" max="29" width="11.5" style="1" customWidth="1"/>
    <col min="30" max="30" width="11.5" style="1" customWidth="1"/>
    <col min="31" max="31" width="11.5" style="1" customWidth="1"/>
    <col min="32" max="32" width="11.5" style="1" customWidth="1"/>
    <col min="33" max="33" width="11.5" style="1" customWidth="1"/>
    <col min="34" max="256" width="10.8516" style="1" customWidth="1"/>
  </cols>
  <sheetData>
    <row r="1" ht="24" customHeight="1">
      <c r="A1" s="2"/>
      <c r="B1" t="s" s="3">
        <v>0</v>
      </c>
      <c r="C1" s="4"/>
      <c r="D1" s="4"/>
      <c r="E1" s="4"/>
      <c r="F1" s="5"/>
      <c r="G1" s="6"/>
      <c r="H1" s="7"/>
      <c r="I1" s="8"/>
      <c r="J1" s="9"/>
      <c r="K1" s="10"/>
      <c r="L1" s="11"/>
      <c r="M1" s="12"/>
      <c r="N1" s="7"/>
      <c r="O1" s="8"/>
      <c r="P1" s="13"/>
      <c r="Q1" s="7"/>
      <c r="R1" s="7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14"/>
    </row>
    <row r="2" ht="12.75" customHeight="1">
      <c r="A2" s="15"/>
      <c r="B2" t="s" s="16">
        <v>1</v>
      </c>
      <c r="C2" s="17"/>
      <c r="D2" s="17"/>
      <c r="E2" s="18"/>
      <c r="F2" s="19"/>
      <c r="G2" s="20"/>
      <c r="H2" s="20"/>
      <c r="I2" s="21"/>
      <c r="J2" s="22"/>
      <c r="K2" s="23"/>
      <c r="L2" s="24"/>
      <c r="M2" s="20"/>
      <c r="N2" s="20"/>
      <c r="O2" s="21"/>
      <c r="P2" s="25"/>
      <c r="Q2" s="26"/>
      <c r="R2" s="26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8"/>
    </row>
    <row r="3" ht="12.75" customHeight="1">
      <c r="A3" s="29"/>
      <c r="B3" t="s" s="30">
        <v>2</v>
      </c>
      <c r="C3" s="31"/>
      <c r="D3" s="32"/>
      <c r="E3" t="s" s="33">
        <v>3</v>
      </c>
      <c r="F3" s="34"/>
      <c r="G3" s="34"/>
      <c r="H3" s="34"/>
      <c r="I3" s="35"/>
      <c r="J3" s="36"/>
      <c r="K3" t="s" s="37">
        <v>4</v>
      </c>
      <c r="L3" s="38"/>
      <c r="M3" s="38"/>
      <c r="N3" s="38"/>
      <c r="O3" s="39"/>
      <c r="P3" s="40"/>
      <c r="Q3" s="41"/>
      <c r="R3" s="26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8"/>
    </row>
    <row r="4" ht="8.1" customHeight="1">
      <c r="A4" s="42"/>
      <c r="B4" s="21"/>
      <c r="C4" s="21"/>
      <c r="D4" s="43"/>
      <c r="E4" s="44"/>
      <c r="F4" s="45"/>
      <c r="G4" s="45"/>
      <c r="H4" s="45"/>
      <c r="I4" s="46"/>
      <c r="J4" s="47"/>
      <c r="K4" s="48"/>
      <c r="L4" s="49"/>
      <c r="M4" s="49"/>
      <c r="N4" s="49"/>
      <c r="O4" s="50"/>
      <c r="P4" s="51"/>
      <c r="Q4" s="52"/>
      <c r="R4" s="26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8"/>
    </row>
    <row r="5" ht="27.75" customHeight="1">
      <c r="A5" t="s" s="53">
        <v>5</v>
      </c>
      <c r="B5" t="s" s="54">
        <v>6</v>
      </c>
      <c r="C5" t="s" s="54">
        <v>7</v>
      </c>
      <c r="D5" t="s" s="53">
        <v>8</v>
      </c>
      <c r="E5" t="s" s="55">
        <v>9</v>
      </c>
      <c r="F5" t="s" s="55">
        <v>10</v>
      </c>
      <c r="G5" t="s" s="55">
        <v>11</v>
      </c>
      <c r="H5" t="s" s="55">
        <v>12</v>
      </c>
      <c r="I5" t="s" s="55">
        <v>13</v>
      </c>
      <c r="J5" t="s" s="55">
        <v>14</v>
      </c>
      <c r="K5" t="s" s="56">
        <v>9</v>
      </c>
      <c r="L5" t="s" s="56">
        <v>10</v>
      </c>
      <c r="M5" t="s" s="56">
        <v>11</v>
      </c>
      <c r="N5" t="s" s="56">
        <v>12</v>
      </c>
      <c r="O5" t="s" s="56">
        <v>13</v>
      </c>
      <c r="P5" t="s" s="57">
        <v>15</v>
      </c>
      <c r="Q5" t="s" s="56">
        <v>16</v>
      </c>
      <c r="R5" t="s" s="58">
        <v>17</v>
      </c>
      <c r="S5" t="s" s="59">
        <v>18</v>
      </c>
      <c r="T5" s="60"/>
      <c r="U5" s="60"/>
      <c r="V5" s="60"/>
      <c r="W5" s="60"/>
      <c r="X5" s="60"/>
      <c r="Y5" s="60"/>
      <c r="Z5" s="60"/>
      <c r="AA5" s="60"/>
      <c r="AB5" s="60"/>
      <c r="AC5" s="27"/>
      <c r="AD5" s="27"/>
      <c r="AE5" s="27"/>
      <c r="AF5" s="27"/>
      <c r="AG5" s="28"/>
    </row>
    <row r="6" ht="12.75" customHeight="1">
      <c r="A6" s="61"/>
      <c r="B6" s="62"/>
      <c r="C6" s="62"/>
      <c r="D6" s="63"/>
      <c r="E6" s="64"/>
      <c r="F6" s="64"/>
      <c r="G6" s="65">
        <f>(H6*I6)*H6/60</f>
      </c>
      <c r="H6" s="65">
        <f>(20*2)/F6</f>
      </c>
      <c r="I6" s="65">
        <f>(F6*60)/(2*(E6-3))</f>
        <v>0</v>
      </c>
      <c r="J6" t="s" s="66">
        <f>IF(AND(I6&gt;0,I6&lt;37),"Freq",IF(I6&gt;=37,"Ampl",""))</f>
      </c>
      <c r="K6" s="64"/>
      <c r="L6" s="64"/>
      <c r="M6" s="67">
        <f>(N6*O6)*N6/60</f>
      </c>
      <c r="N6" s="67">
        <f>(20*2)/L6</f>
      </c>
      <c r="O6" s="68">
        <f>(L6*60)/(2*(K6-3))</f>
        <v>0</v>
      </c>
      <c r="P6" s="69">
        <f>R6+S6</f>
        <v>0</v>
      </c>
      <c r="Q6" t="s" s="56">
        <f>IF(ISBLANK(K6),"",(100-((K6*100)/E6)))</f>
      </c>
      <c r="R6" t="b" s="70">
        <f>IF(D6="F",VLOOKUP(M6,$V$6:$X$60,2,TRUE),IF(D6="G",VLOOKUP(M6,$V$6:$X$60,3,TRUE)))</f>
        <v>0</v>
      </c>
      <c r="S6" t="b" s="71">
        <f>IF(D6="F",VLOOKUP(K6,$Z$6:$AB$44,2,TRUE),IF(D6="G",VLOOKUP(K6,$Z$6:$AB$44,3,TRUE)))</f>
        <v>0</v>
      </c>
      <c r="T6" s="60"/>
      <c r="U6" s="60"/>
      <c r="V6" t="s" s="72">
        <v>19</v>
      </c>
      <c r="W6" s="60"/>
      <c r="X6" s="60"/>
      <c r="Y6" s="60"/>
      <c r="Z6" t="s" s="73">
        <v>20</v>
      </c>
      <c r="AA6" s="60"/>
      <c r="AB6" s="60"/>
      <c r="AC6" s="74"/>
      <c r="AD6" s="74"/>
      <c r="AE6" s="74"/>
      <c r="AF6" s="74"/>
      <c r="AG6" s="75"/>
    </row>
    <row r="7" ht="12.75" customHeight="1">
      <c r="A7" s="61"/>
      <c r="B7" s="62"/>
      <c r="C7" s="62"/>
      <c r="D7" s="63"/>
      <c r="E7" s="64"/>
      <c r="F7" s="64"/>
      <c r="G7" s="65">
        <f>(H7*I7)*H7/60</f>
      </c>
      <c r="H7" s="65">
        <f>(20*2)/F7</f>
      </c>
      <c r="I7" s="65">
        <f>(F7*60)/(2*(E7-3))</f>
        <v>0</v>
      </c>
      <c r="J7" t="s" s="66">
        <f>IF(AND(I7&gt;0,I7&lt;37),"Freq",IF(I7&gt;=37,"Ampl",""))</f>
      </c>
      <c r="K7" s="64"/>
      <c r="L7" s="64"/>
      <c r="M7" s="67">
        <f>(N7*O7)*N7/60</f>
      </c>
      <c r="N7" s="67">
        <f>(20*2)/L7</f>
      </c>
      <c r="O7" s="68">
        <f>(L7*60)/(2*(K7-3))</f>
        <v>0</v>
      </c>
      <c r="P7" s="69">
        <f>R7+S7</f>
        <v>0</v>
      </c>
      <c r="Q7" t="s" s="56">
        <f>IF(ISBLANK(K7),"",(100-((K7*100)/E7)))</f>
      </c>
      <c r="R7" t="b" s="70">
        <f>IF(D7="F",VLOOKUP(M7,$V$6:$X$60,2,TRUE),IF(D7="G",VLOOKUP(M7,$V$6:$X$60,3,TRUE)))</f>
        <v>0</v>
      </c>
      <c r="S7" t="b" s="71">
        <f>IF(D7="F",VLOOKUP(K7,$Z$6:$AB$44,2,TRUE),IF(D7="G",VLOOKUP(K7,$Z$6:$AB$44,3,TRUE)))</f>
        <v>0</v>
      </c>
      <c r="T7" s="60"/>
      <c r="U7" s="60"/>
      <c r="V7" s="76"/>
      <c r="W7" t="s" s="72">
        <v>13</v>
      </c>
      <c r="X7" t="s" s="72">
        <v>21</v>
      </c>
      <c r="Y7" s="77"/>
      <c r="Z7" s="76"/>
      <c r="AA7" t="s" s="72">
        <v>13</v>
      </c>
      <c r="AB7" t="s" s="72">
        <v>21</v>
      </c>
      <c r="AC7" s="74"/>
      <c r="AD7" s="74"/>
      <c r="AE7" s="74"/>
      <c r="AF7" s="74"/>
      <c r="AG7" s="75"/>
    </row>
    <row r="8" ht="12.75" customHeight="1">
      <c r="A8" s="61"/>
      <c r="B8" s="62"/>
      <c r="C8" s="62"/>
      <c r="D8" s="63"/>
      <c r="E8" s="64"/>
      <c r="F8" s="64"/>
      <c r="G8" s="65">
        <f>(H8*I8)*H8/60</f>
      </c>
      <c r="H8" s="65">
        <f>(20*2)/F8</f>
      </c>
      <c r="I8" s="65">
        <f>(F8*60)/(2*(E8-3))</f>
        <v>0</v>
      </c>
      <c r="J8" t="s" s="66">
        <f>IF(AND(I8&gt;0,I8&lt;37),"Freq",IF(I8&gt;=37,"Ampl",""))</f>
      </c>
      <c r="K8" s="64"/>
      <c r="L8" s="64"/>
      <c r="M8" s="67">
        <f>(N8*O8)*N8/60</f>
      </c>
      <c r="N8" s="67">
        <f>(20*2)/L8</f>
      </c>
      <c r="O8" s="68">
        <f>(L8*60)/(2*(K8-3))</f>
        <v>0</v>
      </c>
      <c r="P8" s="69">
        <f>R8+S8</f>
        <v>0</v>
      </c>
      <c r="Q8" t="s" s="56">
        <f>IF(ISBLANK(K8),"",(100-((K8*100)/E8)))</f>
      </c>
      <c r="R8" t="b" s="70">
        <f>IF(D8="F",VLOOKUP(M8,$V$6:$X$60,2,TRUE),IF(D8="G",VLOOKUP(M8,$V$6:$X$60,3,TRUE)))</f>
        <v>0</v>
      </c>
      <c r="S8" t="b" s="71">
        <f>IF(D8="F",VLOOKUP(K8,$Z$6:$AB$44,2,TRUE),IF(D8="G",VLOOKUP(K8,$Z$6:$AB$44,3,TRUE)))</f>
        <v>0</v>
      </c>
      <c r="T8" s="60"/>
      <c r="U8" s="60"/>
      <c r="V8" s="76">
        <v>0.2</v>
      </c>
      <c r="W8" s="76">
        <v>1</v>
      </c>
      <c r="X8" s="76">
        <v>1</v>
      </c>
      <c r="Y8" s="77"/>
      <c r="Z8" s="76">
        <v>13</v>
      </c>
      <c r="AA8" s="76">
        <v>10</v>
      </c>
      <c r="AB8" s="76">
        <v>10</v>
      </c>
      <c r="AC8" s="74"/>
      <c r="AD8" s="74"/>
      <c r="AE8" s="74"/>
      <c r="AF8" s="74"/>
      <c r="AG8" s="75"/>
    </row>
    <row r="9" ht="12.75" customHeight="1">
      <c r="A9" s="61"/>
      <c r="B9" s="62"/>
      <c r="C9" s="62"/>
      <c r="D9" s="63"/>
      <c r="E9" s="64"/>
      <c r="F9" s="64"/>
      <c r="G9" s="65">
        <f>(H9*I9)*H9/60</f>
      </c>
      <c r="H9" s="65">
        <f>(20*2)/F9</f>
      </c>
      <c r="I9" s="65">
        <f>(F9*60)/(2*(E9-3))</f>
        <v>0</v>
      </c>
      <c r="J9" t="s" s="66">
        <f>IF(AND(I9&gt;0,I9&lt;37),"Freq",IF(I9&gt;=37,"Ampl",""))</f>
      </c>
      <c r="K9" s="64"/>
      <c r="L9" s="64"/>
      <c r="M9" s="67">
        <f>(N9*O9)*N9/60</f>
      </c>
      <c r="N9" s="67">
        <f>(20*2)/L9</f>
      </c>
      <c r="O9" s="68">
        <f>(L9*60)/(2*(K9-3))</f>
        <v>0</v>
      </c>
      <c r="P9" s="69">
        <f>R9+S9</f>
        <v>0</v>
      </c>
      <c r="Q9" t="s" s="56">
        <f>IF(ISBLANK(K9),"",(100-((K9*100)/E9)))</f>
      </c>
      <c r="R9" t="b" s="70">
        <f>IF(D9="F",VLOOKUP(M9,$V$6:$X$60,2,TRUE),IF(D9="G",VLOOKUP(M9,$V$6:$X$60,3,TRUE)))</f>
        <v>0</v>
      </c>
      <c r="S9" t="b" s="71">
        <f>IF(D9="F",VLOOKUP(K9,$Z$6:$AB$44,2,TRUE),IF(D9="G",VLOOKUP(K9,$Z$6:$AB$44,3,TRUE)))</f>
        <v>0</v>
      </c>
      <c r="T9" s="60"/>
      <c r="U9" s="60"/>
      <c r="V9" s="76">
        <v>0.3</v>
      </c>
      <c r="W9" s="76">
        <v>1</v>
      </c>
      <c r="X9" s="76">
        <v>1</v>
      </c>
      <c r="Y9" s="77"/>
      <c r="Z9" s="76">
        <v>14</v>
      </c>
      <c r="AA9" s="76">
        <v>10</v>
      </c>
      <c r="AB9" s="76">
        <v>10</v>
      </c>
      <c r="AC9" s="74"/>
      <c r="AD9" s="74"/>
      <c r="AE9" s="74"/>
      <c r="AF9" s="74"/>
      <c r="AG9" s="75"/>
    </row>
    <row r="10" ht="12.75" customHeight="1">
      <c r="A10" s="61"/>
      <c r="B10" s="62"/>
      <c r="C10" s="62"/>
      <c r="D10" s="63"/>
      <c r="E10" s="64"/>
      <c r="F10" s="64"/>
      <c r="G10" s="65">
        <f>(H10*I10)*H10/60</f>
      </c>
      <c r="H10" s="65">
        <f>(20*2)/F10</f>
      </c>
      <c r="I10" s="65">
        <f>(F10*60)/(2*(E10-3))</f>
        <v>0</v>
      </c>
      <c r="J10" t="s" s="66">
        <f>IF(AND(I10&gt;0,I10&lt;37),"Freq",IF(I10&gt;=37,"Ampl",""))</f>
      </c>
      <c r="K10" s="64"/>
      <c r="L10" s="64"/>
      <c r="M10" s="67">
        <f>(N10*O10)*N10/60</f>
      </c>
      <c r="N10" s="67">
        <f>(20*2)/L10</f>
      </c>
      <c r="O10" s="68">
        <f>(L10*60)/(2*(K10-3))</f>
        <v>0</v>
      </c>
      <c r="P10" s="69">
        <f>R10+S10</f>
        <v>0</v>
      </c>
      <c r="Q10" t="s" s="56">
        <f>IF(ISBLANK(K10),"",(100-((K10*100)/E10)))</f>
      </c>
      <c r="R10" t="b" s="70">
        <f>IF(D10="F",VLOOKUP(M10,$V$6:$X$60,2,TRUE),IF(D10="G",VLOOKUP(M10,$V$6:$X$60,3,TRUE)))</f>
        <v>0</v>
      </c>
      <c r="S10" t="b" s="71">
        <f>IF(D10="F",VLOOKUP(K10,$Z$6:$AB$44,2,TRUE),IF(D10="G",VLOOKUP(K10,$Z$6:$AB$44,3,TRUE)))</f>
        <v>0</v>
      </c>
      <c r="T10" s="60"/>
      <c r="U10" s="60"/>
      <c r="V10" s="76">
        <v>0.4</v>
      </c>
      <c r="W10" s="76">
        <v>1</v>
      </c>
      <c r="X10" s="76">
        <v>1</v>
      </c>
      <c r="Y10" s="77"/>
      <c r="Z10" s="76">
        <v>15</v>
      </c>
      <c r="AA10" s="76">
        <v>10</v>
      </c>
      <c r="AB10" s="76">
        <v>10</v>
      </c>
      <c r="AC10" s="74"/>
      <c r="AD10" s="74"/>
      <c r="AE10" s="74"/>
      <c r="AF10" s="74"/>
      <c r="AG10" s="75"/>
    </row>
    <row r="11" ht="12.75" customHeight="1">
      <c r="A11" s="61"/>
      <c r="B11" s="62"/>
      <c r="C11" s="62"/>
      <c r="D11" s="63"/>
      <c r="E11" s="64"/>
      <c r="F11" s="64"/>
      <c r="G11" s="65">
        <f>(H11*I11)*H11/60</f>
      </c>
      <c r="H11" s="65">
        <f>(20*2)/F11</f>
      </c>
      <c r="I11" s="65">
        <f>(F11*60)/(2*(E11-3))</f>
        <v>0</v>
      </c>
      <c r="J11" t="s" s="66">
        <f>IF(AND(I11&gt;0,I11&lt;37),"Freq",IF(I11&gt;=37,"Ampl",""))</f>
      </c>
      <c r="K11" s="64"/>
      <c r="L11" s="64"/>
      <c r="M11" s="67">
        <f>(N11*O11)*N11/60</f>
      </c>
      <c r="N11" s="67">
        <f>(20*2)/L11</f>
      </c>
      <c r="O11" s="68">
        <f>(L11*60)/(2*(K11-3))</f>
        <v>0</v>
      </c>
      <c r="P11" s="69">
        <f>R11+S11</f>
        <v>0</v>
      </c>
      <c r="Q11" t="s" s="56">
        <f>IF(ISBLANK(K11),"",(100-((K11*100)/E11)))</f>
      </c>
      <c r="R11" t="b" s="70">
        <f>IF(D11="F",VLOOKUP(M11,$V$6:$X$60,2,TRUE),IF(D11="G",VLOOKUP(M11,$V$6:$X$60,3,TRUE)))</f>
        <v>0</v>
      </c>
      <c r="S11" t="b" s="71">
        <f>IF(D11="F",VLOOKUP(K11,$Z$6:$AB$44,2,TRUE),IF(D11="G",VLOOKUP(K11,$Z$6:$AB$44,3,TRUE)))</f>
        <v>0</v>
      </c>
      <c r="T11" s="60"/>
      <c r="U11" s="60"/>
      <c r="V11" s="76">
        <v>0.5</v>
      </c>
      <c r="W11" s="76">
        <v>1</v>
      </c>
      <c r="X11" s="76">
        <v>1</v>
      </c>
      <c r="Y11" s="77"/>
      <c r="Z11" s="76">
        <v>16</v>
      </c>
      <c r="AA11" s="76">
        <v>10</v>
      </c>
      <c r="AB11" s="76">
        <v>10</v>
      </c>
      <c r="AC11" s="74"/>
      <c r="AD11" s="74"/>
      <c r="AE11" s="74"/>
      <c r="AF11" s="74"/>
      <c r="AG11" s="75"/>
    </row>
    <row r="12" ht="12.75" customHeight="1">
      <c r="A12" s="61"/>
      <c r="B12" s="62"/>
      <c r="C12" s="62"/>
      <c r="D12" s="63"/>
      <c r="E12" s="64"/>
      <c r="F12" s="64"/>
      <c r="G12" s="65">
        <f>(H12*I12)*H12/60</f>
      </c>
      <c r="H12" s="65">
        <f>(20*2)/F12</f>
      </c>
      <c r="I12" s="65">
        <f>(F12*60)/(2*(E12-3))</f>
        <v>0</v>
      </c>
      <c r="J12" t="s" s="66">
        <f>IF(AND(I12&gt;0,I12&lt;37),"Freq",IF(I12&gt;=37,"Ampl",""))</f>
      </c>
      <c r="K12" s="64"/>
      <c r="L12" s="64"/>
      <c r="M12" s="67">
        <f>(N12*O12)*N12/60</f>
      </c>
      <c r="N12" s="67">
        <f>(20*2)/L12</f>
      </c>
      <c r="O12" s="68">
        <f>(L12*60)/(2*(K12-3))</f>
        <v>0</v>
      </c>
      <c r="P12" s="69">
        <f>R12+S12</f>
        <v>0</v>
      </c>
      <c r="Q12" t="s" s="56">
        <f>IF(ISBLANK(K12),"",(100-((K12*100)/E12)))</f>
      </c>
      <c r="R12" t="b" s="70">
        <f>IF(D12="F",VLOOKUP(M12,$V$6:$X$60,2,TRUE),IF(D12="G",VLOOKUP(M12,$V$6:$X$60,3,TRUE)))</f>
        <v>0</v>
      </c>
      <c r="S12" t="b" s="71">
        <f>IF(D12="F",VLOOKUP(K12,$Z$6:$AB$44,2,TRUE),IF(D12="G",VLOOKUP(K12,$Z$6:$AB$44,3,TRUE)))</f>
        <v>0</v>
      </c>
      <c r="T12" s="60"/>
      <c r="U12" s="60"/>
      <c r="V12" s="76">
        <v>0.6</v>
      </c>
      <c r="W12" s="76">
        <v>1.5</v>
      </c>
      <c r="X12" s="76">
        <v>1.5</v>
      </c>
      <c r="Y12" s="77"/>
      <c r="Z12" s="76">
        <v>17</v>
      </c>
      <c r="AA12" s="76">
        <v>10</v>
      </c>
      <c r="AB12" s="76">
        <v>10</v>
      </c>
      <c r="AC12" s="74"/>
      <c r="AD12" s="74"/>
      <c r="AE12" s="74"/>
      <c r="AF12" s="74"/>
      <c r="AG12" s="75"/>
    </row>
    <row r="13" ht="12.75" customHeight="1">
      <c r="A13" s="61"/>
      <c r="B13" s="62"/>
      <c r="C13" s="62"/>
      <c r="D13" s="63"/>
      <c r="E13" s="64"/>
      <c r="F13" s="64"/>
      <c r="G13" s="65">
        <f>(H13*I13)*H13/60</f>
      </c>
      <c r="H13" s="65">
        <f>(20*2)/F13</f>
      </c>
      <c r="I13" s="65">
        <f>(F13*60)/(2*(E13-3))</f>
        <v>0</v>
      </c>
      <c r="J13" t="s" s="66">
        <f>IF(AND(I13&gt;0,I13&lt;37),"Freq",IF(I13&gt;=37,"Ampl",""))</f>
      </c>
      <c r="K13" s="64"/>
      <c r="L13" s="64"/>
      <c r="M13" s="67">
        <f>(N13*O13)*N13/60</f>
      </c>
      <c r="N13" s="67">
        <f>(20*2)/L13</f>
      </c>
      <c r="O13" s="68">
        <f>(L13*60)/(2*(K13-3))</f>
        <v>0</v>
      </c>
      <c r="P13" s="69">
        <f>R13+S13</f>
        <v>0</v>
      </c>
      <c r="Q13" t="s" s="56">
        <f>IF(ISBLANK(K13),"",(100-((K13*100)/E13)))</f>
      </c>
      <c r="R13" t="b" s="70">
        <f>IF(D13="F",VLOOKUP(M13,$V$6:$X$60,2,TRUE),IF(D13="G",VLOOKUP(M13,$V$6:$X$60,3,TRUE)))</f>
        <v>0</v>
      </c>
      <c r="S13" t="b" s="71">
        <f>IF(D13="F",VLOOKUP(K13,$Z$6:$AB$44,2,TRUE),IF(D13="G",VLOOKUP(K13,$Z$6:$AB$44,3,TRUE)))</f>
        <v>0</v>
      </c>
      <c r="T13" s="60"/>
      <c r="U13" s="60"/>
      <c r="V13" s="76">
        <v>0.7</v>
      </c>
      <c r="W13" s="76">
        <v>2</v>
      </c>
      <c r="X13" s="76">
        <v>2</v>
      </c>
      <c r="Y13" s="77"/>
      <c r="Z13" s="76">
        <v>18</v>
      </c>
      <c r="AA13" s="76">
        <v>10</v>
      </c>
      <c r="AB13" s="76">
        <v>10</v>
      </c>
      <c r="AC13" s="74"/>
      <c r="AD13" s="74"/>
      <c r="AE13" s="74"/>
      <c r="AF13" s="74"/>
      <c r="AG13" s="75"/>
    </row>
    <row r="14" ht="12.75" customHeight="1">
      <c r="A14" s="61"/>
      <c r="B14" s="62"/>
      <c r="C14" s="62"/>
      <c r="D14" s="63"/>
      <c r="E14" s="64"/>
      <c r="F14" s="64"/>
      <c r="G14" s="65">
        <f>(H14*I14)*H14/60</f>
      </c>
      <c r="H14" s="65">
        <f>(20*2)/F14</f>
      </c>
      <c r="I14" s="65">
        <f>(F14*60)/(2*(E14-3))</f>
        <v>0</v>
      </c>
      <c r="J14" t="s" s="66">
        <f>IF(AND(I14&gt;0,I14&lt;37),"Freq",IF(I14&gt;=37,"Ampl",""))</f>
      </c>
      <c r="K14" s="64"/>
      <c r="L14" s="64"/>
      <c r="M14" s="67">
        <f>(N14*O14)*N14/60</f>
      </c>
      <c r="N14" s="67">
        <f>(20*2)/L14</f>
      </c>
      <c r="O14" s="68">
        <f>(L14*60)/(2*(K14-3))</f>
        <v>0</v>
      </c>
      <c r="P14" s="69">
        <f>R14+S14</f>
        <v>0</v>
      </c>
      <c r="Q14" t="s" s="56">
        <f>IF(ISBLANK(K14),"",(100-((K14*100)/E14)))</f>
      </c>
      <c r="R14" t="b" s="70">
        <f>IF(D14="F",VLOOKUP(M14,$V$6:$X$60,2,TRUE),IF(D14="G",VLOOKUP(M14,$V$6:$X$60,3,TRUE)))</f>
        <v>0</v>
      </c>
      <c r="S14" t="b" s="71">
        <f>IF(D14="F",VLOOKUP(K14,$Z$6:$AB$44,2,TRUE),IF(D14="G",VLOOKUP(K14,$Z$6:$AB$44,3,TRUE)))</f>
        <v>0</v>
      </c>
      <c r="T14" s="60"/>
      <c r="U14" s="60"/>
      <c r="V14" s="76">
        <v>0.8</v>
      </c>
      <c r="W14" s="76">
        <v>3</v>
      </c>
      <c r="X14" s="76">
        <v>3</v>
      </c>
      <c r="Y14" s="77"/>
      <c r="Z14" s="76">
        <v>19</v>
      </c>
      <c r="AA14" s="76">
        <v>10</v>
      </c>
      <c r="AB14" s="76">
        <v>10</v>
      </c>
      <c r="AC14" s="74"/>
      <c r="AD14" s="74"/>
      <c r="AE14" s="74"/>
      <c r="AF14" s="74"/>
      <c r="AG14" s="75"/>
    </row>
    <row r="15" ht="12.75" customHeight="1">
      <c r="A15" s="61"/>
      <c r="B15" s="62"/>
      <c r="C15" s="62"/>
      <c r="D15" s="63"/>
      <c r="E15" s="64"/>
      <c r="F15" s="64"/>
      <c r="G15" s="65">
        <f>(H15*I15)*H15/60</f>
      </c>
      <c r="H15" s="65">
        <f>(20*2)/F15</f>
      </c>
      <c r="I15" s="65">
        <f>(F15*60)/(2*(E15-3))</f>
        <v>0</v>
      </c>
      <c r="J15" t="s" s="66">
        <f>IF(AND(I15&gt;0,I15&lt;37),"Freq",IF(I15&gt;=37,"Ampl",""))</f>
      </c>
      <c r="K15" s="64"/>
      <c r="L15" s="64"/>
      <c r="M15" s="67">
        <f>(N15*O15)*N15/60</f>
      </c>
      <c r="N15" s="67">
        <f>(20*2)/L15</f>
      </c>
      <c r="O15" s="68">
        <f>(L15*60)/(2*(K15-3))</f>
        <v>0</v>
      </c>
      <c r="P15" s="69">
        <f>R15+S15</f>
        <v>0</v>
      </c>
      <c r="Q15" t="s" s="56">
        <f>IF(ISBLANK(K15),"",(100-((K15*100)/E15)))</f>
      </c>
      <c r="R15" t="b" s="70">
        <f>IF(D15="F",VLOOKUP(M15,$V$6:$X$60,2,TRUE),IF(D15="G",VLOOKUP(M15,$V$6:$X$60,3,TRUE)))</f>
        <v>0</v>
      </c>
      <c r="S15" t="b" s="71">
        <f>IF(D15="F",VLOOKUP(K15,$Z$6:$AB$44,2,TRUE),IF(D15="G",VLOOKUP(K15,$Z$6:$AB$44,3,TRUE)))</f>
        <v>0</v>
      </c>
      <c r="T15" s="60"/>
      <c r="U15" s="60"/>
      <c r="V15" s="76">
        <v>0.9</v>
      </c>
      <c r="W15" s="76">
        <v>4</v>
      </c>
      <c r="X15" s="76">
        <v>4</v>
      </c>
      <c r="Y15" s="77"/>
      <c r="Z15" s="76">
        <v>20</v>
      </c>
      <c r="AA15" s="76">
        <v>10</v>
      </c>
      <c r="AB15" s="76">
        <v>10</v>
      </c>
      <c r="AC15" s="74"/>
      <c r="AD15" s="74"/>
      <c r="AE15" s="74"/>
      <c r="AF15" s="74"/>
      <c r="AG15" s="75"/>
    </row>
    <row r="16" ht="12.75" customHeight="1">
      <c r="A16" s="61"/>
      <c r="B16" s="62"/>
      <c r="C16" s="62"/>
      <c r="D16" s="63"/>
      <c r="E16" s="64"/>
      <c r="F16" s="64"/>
      <c r="G16" s="65">
        <f>(H16*I16)*H16/60</f>
      </c>
      <c r="H16" s="65">
        <f>(20*2)/F16</f>
      </c>
      <c r="I16" s="65">
        <f>(F16*60)/(2*(E16-3))</f>
        <v>0</v>
      </c>
      <c r="J16" t="s" s="66">
        <f>IF(AND(I16&gt;0,I16&lt;37),"Freq",IF(I16&gt;=37,"Ampl",""))</f>
      </c>
      <c r="K16" s="64"/>
      <c r="L16" s="64"/>
      <c r="M16" s="67">
        <f>(N16*O16)*N16/60</f>
      </c>
      <c r="N16" s="67">
        <f>(20*2)/L16</f>
      </c>
      <c r="O16" s="68">
        <f>(L16*60)/(2*(K16-3))</f>
        <v>0</v>
      </c>
      <c r="P16" s="69">
        <f>R16+S16</f>
        <v>0</v>
      </c>
      <c r="Q16" t="s" s="56">
        <f>IF(ISBLANK(K16),"",(100-((K16*100)/E16)))</f>
      </c>
      <c r="R16" t="b" s="70">
        <f>IF(D16="F",VLOOKUP(M16,$V$6:$X$60,2,TRUE),IF(D16="G",VLOOKUP(M16,$V$6:$X$60,3,TRUE)))</f>
        <v>0</v>
      </c>
      <c r="S16" t="b" s="71">
        <f>IF(D16="F",VLOOKUP(K16,$Z$6:$AB$44,2,TRUE),IF(D16="G",VLOOKUP(K16,$Z$6:$AB$44,3,TRUE)))</f>
        <v>0</v>
      </c>
      <c r="T16" s="60"/>
      <c r="U16" s="60"/>
      <c r="V16" s="76">
        <v>1</v>
      </c>
      <c r="W16" s="76">
        <v>5</v>
      </c>
      <c r="X16" s="76">
        <v>4.5</v>
      </c>
      <c r="Y16" s="77"/>
      <c r="Z16" s="76">
        <v>21</v>
      </c>
      <c r="AA16" s="76">
        <v>10</v>
      </c>
      <c r="AB16" s="76">
        <v>10</v>
      </c>
      <c r="AC16" s="74"/>
      <c r="AD16" s="74"/>
      <c r="AE16" s="74"/>
      <c r="AF16" s="74"/>
      <c r="AG16" s="75"/>
    </row>
    <row r="17" ht="12.75" customHeight="1">
      <c r="A17" s="61"/>
      <c r="B17" s="62"/>
      <c r="C17" s="62"/>
      <c r="D17" s="63"/>
      <c r="E17" s="64"/>
      <c r="F17" s="64"/>
      <c r="G17" s="65">
        <f>(H17*I17)*H17/60</f>
      </c>
      <c r="H17" s="65">
        <f>(20*2)/F17</f>
      </c>
      <c r="I17" s="65">
        <f>(F17*60)/(2*(E17-3))</f>
        <v>0</v>
      </c>
      <c r="J17" t="s" s="66">
        <f>IF(AND(I17&gt;0,I17&lt;37),"Freq",IF(I17&gt;=37,"Ampl",""))</f>
      </c>
      <c r="K17" s="64"/>
      <c r="L17" s="64"/>
      <c r="M17" s="67">
        <f>(N17*O17)*N17/60</f>
      </c>
      <c r="N17" s="67">
        <f>(20*2)/L17</f>
      </c>
      <c r="O17" s="68">
        <f>(L17*60)/(2*(K17-3))</f>
        <v>0</v>
      </c>
      <c r="P17" s="69">
        <f>R17+S17</f>
        <v>0</v>
      </c>
      <c r="Q17" t="s" s="56">
        <f>IF(ISBLANK(K17),"",(100-((K17*100)/E17)))</f>
      </c>
      <c r="R17" t="b" s="70">
        <f>IF(D17="F",VLOOKUP(M17,$V$6:$X$60,2,TRUE),IF(D17="G",VLOOKUP(M17,$V$6:$X$60,3,TRUE)))</f>
        <v>0</v>
      </c>
      <c r="S17" t="b" s="71">
        <f>IF(D17="F",VLOOKUP(K17,$Z$6:$AB$44,2,TRUE),IF(D17="G",VLOOKUP(K17,$Z$6:$AB$44,3,TRUE)))</f>
        <v>0</v>
      </c>
      <c r="T17" s="60"/>
      <c r="U17" s="60"/>
      <c r="V17" s="76">
        <v>1.1</v>
      </c>
      <c r="W17" s="76">
        <v>5.5</v>
      </c>
      <c r="X17" s="76">
        <v>5</v>
      </c>
      <c r="Y17" s="77"/>
      <c r="Z17" s="76">
        <v>22</v>
      </c>
      <c r="AA17" s="76">
        <v>10</v>
      </c>
      <c r="AB17" s="76">
        <v>10</v>
      </c>
      <c r="AC17" s="74"/>
      <c r="AD17" s="74"/>
      <c r="AE17" s="74"/>
      <c r="AF17" s="74"/>
      <c r="AG17" s="75"/>
    </row>
    <row r="18" ht="12.75" customHeight="1">
      <c r="A18" s="61"/>
      <c r="B18" s="62"/>
      <c r="C18" s="62"/>
      <c r="D18" s="63"/>
      <c r="E18" s="64"/>
      <c r="F18" s="64"/>
      <c r="G18" s="65">
        <f>(H18*I18)*H18/60</f>
      </c>
      <c r="H18" s="65">
        <f>(20*2)/F18</f>
      </c>
      <c r="I18" s="65">
        <f>(F18*60)/(2*(E18-3))</f>
        <v>0</v>
      </c>
      <c r="J18" t="s" s="66">
        <f>IF(AND(I18&gt;0,I18&lt;37),"Freq",IF(I18&gt;=37,"Ampl",""))</f>
      </c>
      <c r="K18" s="64"/>
      <c r="L18" s="64"/>
      <c r="M18" s="67">
        <f>(N18*O18)*N18/60</f>
      </c>
      <c r="N18" s="67">
        <f>(20*2)/L18</f>
      </c>
      <c r="O18" s="68">
        <f>(L18*60)/(2*(K18-3))</f>
        <v>0</v>
      </c>
      <c r="P18" s="69">
        <f>R18+S18</f>
        <v>0</v>
      </c>
      <c r="Q18" t="s" s="56">
        <f>IF(ISBLANK(K18),"",(100-((K18*100)/E18)))</f>
      </c>
      <c r="R18" t="b" s="70">
        <f>IF(D18="F",VLOOKUP(M18,$V$6:$X$60,2,TRUE),IF(D18="G",VLOOKUP(M18,$V$6:$X$60,3,TRUE)))</f>
        <v>0</v>
      </c>
      <c r="S18" t="b" s="71">
        <f>IF(D18="F",VLOOKUP(K18,$Z$6:$AB$44,2,TRUE),IF(D18="G",VLOOKUP(K18,$Z$6:$AB$44,3,TRUE)))</f>
        <v>0</v>
      </c>
      <c r="T18" s="60"/>
      <c r="U18" s="60"/>
      <c r="V18" s="76">
        <v>1.2</v>
      </c>
      <c r="W18" s="76">
        <v>6</v>
      </c>
      <c r="X18" s="76">
        <v>5.5</v>
      </c>
      <c r="Y18" s="77"/>
      <c r="Z18" s="76">
        <v>23</v>
      </c>
      <c r="AA18" s="76">
        <v>10</v>
      </c>
      <c r="AB18" s="76">
        <v>9.5</v>
      </c>
      <c r="AC18" s="74"/>
      <c r="AD18" s="74"/>
      <c r="AE18" s="74"/>
      <c r="AF18" s="74"/>
      <c r="AG18" s="75"/>
    </row>
    <row r="19" ht="12.75" customHeight="1">
      <c r="A19" s="61"/>
      <c r="B19" s="78"/>
      <c r="C19" s="78"/>
      <c r="D19" s="63"/>
      <c r="E19" s="64"/>
      <c r="F19" s="64"/>
      <c r="G19" s="65">
        <f>(H19*I19)*H19/60</f>
      </c>
      <c r="H19" s="65">
        <f>(20*2)/F19</f>
      </c>
      <c r="I19" s="65">
        <f>(F19*60)/(2*(E19-3))</f>
        <v>0</v>
      </c>
      <c r="J19" t="s" s="66">
        <f>IF(AND(I19&gt;0,I19&lt;37),"Freq",IF(I19&gt;=37,"Ampl",""))</f>
      </c>
      <c r="K19" s="64"/>
      <c r="L19" s="64"/>
      <c r="M19" s="67">
        <f>(N19*O19)*N19/60</f>
      </c>
      <c r="N19" s="67">
        <f>(20*2)/L19</f>
      </c>
      <c r="O19" s="68">
        <f>(L19*60)/(2*(K19-3))</f>
        <v>0</v>
      </c>
      <c r="P19" s="69">
        <f>R19+S19</f>
        <v>0</v>
      </c>
      <c r="Q19" t="s" s="56">
        <f>IF(ISBLANK(K19),"",(100-((K19*100)/E19)))</f>
      </c>
      <c r="R19" t="b" s="70">
        <f>IF(D19="F",VLOOKUP(M19,$V$6:$X$60,2,TRUE),IF(D19="G",VLOOKUP(M19,$V$6:$X$60,3,TRUE)))</f>
        <v>0</v>
      </c>
      <c r="S19" t="b" s="71">
        <f>IF(D19="F",VLOOKUP(K19,$Z$6:$AB$44,2,TRUE),IF(D19="G",VLOOKUP(K19,$Z$6:$AB$44,3,TRUE)))</f>
        <v>0</v>
      </c>
      <c r="T19" s="60"/>
      <c r="U19" s="60"/>
      <c r="V19" s="76"/>
      <c r="W19" s="76"/>
      <c r="X19" s="76"/>
      <c r="Y19" s="77"/>
      <c r="Z19" s="76"/>
      <c r="AA19" s="76"/>
      <c r="AB19" s="76"/>
      <c r="AC19" s="74"/>
      <c r="AD19" s="74"/>
      <c r="AE19" s="74"/>
      <c r="AF19" s="74"/>
      <c r="AG19" s="75"/>
    </row>
    <row r="20" ht="12.75" customHeight="1">
      <c r="A20" s="61"/>
      <c r="B20" s="62"/>
      <c r="C20" s="62"/>
      <c r="D20" s="63"/>
      <c r="E20" s="64"/>
      <c r="F20" s="64"/>
      <c r="G20" s="65">
        <f>(H20*I20)*H20/60</f>
      </c>
      <c r="H20" s="65">
        <f>(20*2)/F20</f>
      </c>
      <c r="I20" s="65">
        <f>(F20*60)/(2*(E20-3))</f>
        <v>0</v>
      </c>
      <c r="J20" t="s" s="66">
        <f>IF(AND(I20&gt;0,I20&lt;37),"Freq",IF(I20&gt;=37,"Ampl",""))</f>
      </c>
      <c r="K20" s="64"/>
      <c r="L20" s="64"/>
      <c r="M20" s="67">
        <f>(N20*O20)*N20/60</f>
      </c>
      <c r="N20" s="67">
        <f>(20*2)/L20</f>
      </c>
      <c r="O20" s="68">
        <f>(L20*60)/(2*(K20-3))</f>
        <v>0</v>
      </c>
      <c r="P20" s="69">
        <f>R20+S20</f>
        <v>0</v>
      </c>
      <c r="Q20" t="s" s="56">
        <f>IF(ISBLANK(K20),"",(100-((K20*100)/E20)))</f>
      </c>
      <c r="R20" t="b" s="70">
        <f>IF(D20="F",VLOOKUP(M20,$V$6:$X$60,2,TRUE),IF(D20="G",VLOOKUP(M20,$V$6:$X$60,3,TRUE)))</f>
        <v>0</v>
      </c>
      <c r="S20" t="b" s="71">
        <f>IF(D20="F",VLOOKUP(K20,$Z$6:$AB$44,2,TRUE),IF(D20="G",VLOOKUP(K20,$Z$6:$AB$44,3,TRUE)))</f>
        <v>0</v>
      </c>
      <c r="T20" s="60"/>
      <c r="U20" s="60"/>
      <c r="V20" s="76">
        <v>1.3</v>
      </c>
      <c r="W20" s="76">
        <v>6.5</v>
      </c>
      <c r="X20" s="76">
        <v>6</v>
      </c>
      <c r="Y20" s="77"/>
      <c r="Z20" s="76">
        <v>24</v>
      </c>
      <c r="AA20" s="76">
        <v>10</v>
      </c>
      <c r="AB20" s="76">
        <v>9</v>
      </c>
      <c r="AC20" s="74"/>
      <c r="AD20" s="74"/>
      <c r="AE20" s="74"/>
      <c r="AF20" s="74"/>
      <c r="AG20" s="75"/>
    </row>
    <row r="21" ht="12.75" customHeight="1">
      <c r="A21" s="61"/>
      <c r="B21" s="62"/>
      <c r="C21" s="62"/>
      <c r="D21" s="63"/>
      <c r="E21" s="64"/>
      <c r="F21" s="64"/>
      <c r="G21" s="65">
        <f>(H21*I21)*H21/60</f>
      </c>
      <c r="H21" s="65">
        <f>(20*2)/F21</f>
      </c>
      <c r="I21" s="65">
        <f>(F21*60)/(2*(E21-3))</f>
        <v>0</v>
      </c>
      <c r="J21" t="s" s="66">
        <f>IF(AND(I21&gt;0,I21&lt;37),"Freq",IF(I21&gt;=37,"Ampl",""))</f>
      </c>
      <c r="K21" s="64"/>
      <c r="L21" s="64"/>
      <c r="M21" s="67">
        <f>(N21*O21)*N21/60</f>
      </c>
      <c r="N21" s="67">
        <f>(20*2)/L21</f>
      </c>
      <c r="O21" s="68">
        <f>(L21*60)/(2*(K21-3))</f>
        <v>0</v>
      </c>
      <c r="P21" s="69">
        <f>R21+S21</f>
        <v>0</v>
      </c>
      <c r="Q21" t="s" s="56">
        <f>IF(ISBLANK(K21),"",(100-((K21*100)/E21)))</f>
      </c>
      <c r="R21" t="b" s="70">
        <f>IF(D21="F",VLOOKUP(M21,$V$6:$X$60,2,TRUE),IF(D21="G",VLOOKUP(M21,$V$6:$X$60,3,TRUE)))</f>
        <v>0</v>
      </c>
      <c r="S21" t="b" s="71">
        <f>IF(D21="F",VLOOKUP(K21,$Z$6:$AB$44,2,TRUE),IF(D21="G",VLOOKUP(K21,$Z$6:$AB$44,3,TRUE)))</f>
        <v>0</v>
      </c>
      <c r="T21" s="60"/>
      <c r="U21" s="60"/>
      <c r="V21" s="76">
        <v>1.4</v>
      </c>
      <c r="W21" s="76">
        <v>7</v>
      </c>
      <c r="X21" s="76">
        <v>6.5</v>
      </c>
      <c r="Y21" s="77"/>
      <c r="Z21" s="76">
        <v>25</v>
      </c>
      <c r="AA21" s="76">
        <v>10</v>
      </c>
      <c r="AB21" s="76">
        <v>8.5</v>
      </c>
      <c r="AC21" s="74"/>
      <c r="AD21" s="74"/>
      <c r="AE21" s="74"/>
      <c r="AF21" s="74"/>
      <c r="AG21" s="75"/>
    </row>
    <row r="22" ht="12.75" customHeight="1">
      <c r="A22" s="61"/>
      <c r="B22" s="62"/>
      <c r="C22" s="62"/>
      <c r="D22" s="63"/>
      <c r="E22" s="64"/>
      <c r="F22" s="64"/>
      <c r="G22" s="65">
        <f>(H22*I22)*H22/60</f>
      </c>
      <c r="H22" s="65">
        <f>(20*2)/F22</f>
      </c>
      <c r="I22" s="65">
        <f>(F22*60)/(2*(E22-3))</f>
        <v>0</v>
      </c>
      <c r="J22" t="s" s="66">
        <f>IF(AND(I22&gt;0,I22&lt;37),"Freq",IF(I22&gt;=37,"Ampl",""))</f>
      </c>
      <c r="K22" s="64"/>
      <c r="L22" s="64"/>
      <c r="M22" s="67">
        <f>(N22*O22)*N22/60</f>
      </c>
      <c r="N22" s="67">
        <f>(20*2)/L22</f>
      </c>
      <c r="O22" s="68">
        <f>(L22*60)/(2*(K22-3))</f>
        <v>0</v>
      </c>
      <c r="P22" s="69">
        <f>R22+S22</f>
        <v>0</v>
      </c>
      <c r="Q22" t="s" s="56">
        <f>IF(ISBLANK(K22),"",(100-((K22*100)/E22)))</f>
      </c>
      <c r="R22" t="b" s="70">
        <f>IF(D22="F",VLOOKUP(M22,$V$6:$X$60,2,TRUE),IF(D22="G",VLOOKUP(M22,$V$6:$X$60,3,TRUE)))</f>
        <v>0</v>
      </c>
      <c r="S22" t="b" s="71">
        <f>IF(D22="F",VLOOKUP(K22,$Z$6:$AB$44,2,TRUE),IF(D22="G",VLOOKUP(K22,$Z$6:$AB$44,3,TRUE)))</f>
        <v>0</v>
      </c>
      <c r="T22" s="60"/>
      <c r="U22" s="60"/>
      <c r="V22" s="76">
        <v>1.5</v>
      </c>
      <c r="W22" s="76">
        <v>7.5</v>
      </c>
      <c r="X22" s="76">
        <v>7</v>
      </c>
      <c r="Y22" s="77"/>
      <c r="Z22" s="76">
        <v>26</v>
      </c>
      <c r="AA22" s="76">
        <v>9</v>
      </c>
      <c r="AB22" s="76">
        <v>8</v>
      </c>
      <c r="AC22" s="74"/>
      <c r="AD22" s="74"/>
      <c r="AE22" s="74"/>
      <c r="AF22" s="74"/>
      <c r="AG22" s="75"/>
    </row>
    <row r="23" ht="12.75" customHeight="1">
      <c r="A23" s="61"/>
      <c r="B23" s="62"/>
      <c r="C23" s="62"/>
      <c r="D23" s="63"/>
      <c r="E23" s="64"/>
      <c r="F23" s="64"/>
      <c r="G23" s="65">
        <f>(H23*I23)*H23/60</f>
      </c>
      <c r="H23" s="65">
        <f>(20*2)/F23</f>
      </c>
      <c r="I23" s="65">
        <f>(F23*60)/(2*(E23-3))</f>
        <v>0</v>
      </c>
      <c r="J23" t="s" s="66">
        <f>IF(AND(I23&gt;0,I23&lt;37),"Freq",IF(I23&gt;=37,"Ampl",""))</f>
      </c>
      <c r="K23" s="64"/>
      <c r="L23" s="64"/>
      <c r="M23" s="67">
        <f>(N23*O23)*N23/60</f>
      </c>
      <c r="N23" s="67">
        <f>(20*2)/L23</f>
      </c>
      <c r="O23" s="68">
        <f>(L23*60)/(2*(K23-3))</f>
        <v>0</v>
      </c>
      <c r="P23" s="69">
        <f>R23+S23</f>
        <v>0</v>
      </c>
      <c r="Q23" t="s" s="56">
        <f>IF(ISBLANK(K23),"",(100-((K23*100)/E23)))</f>
      </c>
      <c r="R23" t="b" s="70">
        <f>IF(D23="F",VLOOKUP(M23,$V$6:$X$60,2,TRUE),IF(D23="G",VLOOKUP(M23,$V$6:$X$60,3,TRUE)))</f>
        <v>0</v>
      </c>
      <c r="S23" t="b" s="71">
        <f>IF(D23="F",VLOOKUP(K23,$Z$6:$AB$44,2,TRUE),IF(D23="G",VLOOKUP(K23,$Z$6:$AB$44,3,TRUE)))</f>
        <v>0</v>
      </c>
      <c r="T23" s="60"/>
      <c r="U23" s="60"/>
      <c r="V23" s="76">
        <v>1.6</v>
      </c>
      <c r="W23" s="76">
        <v>8</v>
      </c>
      <c r="X23" s="76">
        <v>7.5</v>
      </c>
      <c r="Y23" s="77"/>
      <c r="Z23" s="76">
        <v>27</v>
      </c>
      <c r="AA23" s="76">
        <v>8</v>
      </c>
      <c r="AB23" s="76">
        <v>7.5</v>
      </c>
      <c r="AC23" s="74"/>
      <c r="AD23" s="74"/>
      <c r="AE23" s="74"/>
      <c r="AF23" s="74"/>
      <c r="AG23" s="75"/>
    </row>
    <row r="24" ht="12.75" customHeight="1">
      <c r="A24" s="61"/>
      <c r="B24" s="62"/>
      <c r="C24" s="62"/>
      <c r="D24" s="63"/>
      <c r="E24" s="64"/>
      <c r="F24" s="64"/>
      <c r="G24" s="65">
        <f>(H24*I24)*H24/60</f>
      </c>
      <c r="H24" s="65">
        <f>(20*2)/F24</f>
      </c>
      <c r="I24" s="65">
        <f>(F24*60)/(2*(E24-3))</f>
        <v>0</v>
      </c>
      <c r="J24" t="s" s="66">
        <f>IF(AND(I24&gt;0,I24&lt;37),"Freq",IF(I24&gt;=37,"Ampl",""))</f>
      </c>
      <c r="K24" s="64"/>
      <c r="L24" s="64"/>
      <c r="M24" s="67">
        <f>(N24*O24)*N24/60</f>
      </c>
      <c r="N24" s="67">
        <f>(20*2)/L24</f>
      </c>
      <c r="O24" s="68">
        <f>(L24*60)/(2*(K24-3))</f>
        <v>0</v>
      </c>
      <c r="P24" s="69">
        <f>R24+S24</f>
        <v>0</v>
      </c>
      <c r="Q24" t="s" s="56">
        <f>IF(ISBLANK(K24),"",(100-((K24*100)/E24)))</f>
      </c>
      <c r="R24" t="b" s="70">
        <f>IF(D24="F",VLOOKUP(M24,$V$6:$X$60,2,TRUE),IF(D24="G",VLOOKUP(M24,$V$6:$X$60,3,TRUE)))</f>
        <v>0</v>
      </c>
      <c r="S24" t="b" s="71">
        <f>IF(D24="F",VLOOKUP(K24,$Z$6:$AB$44,2,TRUE),IF(D24="G",VLOOKUP(K24,$Z$6:$AB$44,3,TRUE)))</f>
        <v>0</v>
      </c>
      <c r="T24" s="60"/>
      <c r="U24" s="60"/>
      <c r="V24" s="76">
        <v>1.7</v>
      </c>
      <c r="W24" s="76">
        <v>8.5</v>
      </c>
      <c r="X24" s="76">
        <v>8</v>
      </c>
      <c r="Y24" s="77"/>
      <c r="Z24" s="76">
        <v>28</v>
      </c>
      <c r="AA24" s="76">
        <v>7</v>
      </c>
      <c r="AB24" s="76">
        <v>7</v>
      </c>
      <c r="AC24" s="74"/>
      <c r="AD24" s="74"/>
      <c r="AE24" s="74"/>
      <c r="AF24" s="74"/>
      <c r="AG24" s="75"/>
    </row>
    <row r="25" ht="12.75" customHeight="1">
      <c r="A25" s="61"/>
      <c r="B25" s="62"/>
      <c r="C25" s="62"/>
      <c r="D25" s="63"/>
      <c r="E25" s="64"/>
      <c r="F25" s="64"/>
      <c r="G25" s="65">
        <f>(H25*I25)*H25/60</f>
      </c>
      <c r="H25" s="65">
        <f>(20*2)/F25</f>
      </c>
      <c r="I25" s="65">
        <f>(F25*60)/(2*(E25-3))</f>
        <v>0</v>
      </c>
      <c r="J25" t="s" s="66">
        <f>IF(AND(I25&gt;0,I25&lt;37),"Freq",IF(I25&gt;=37,"Ampl",""))</f>
      </c>
      <c r="K25" s="64"/>
      <c r="L25" s="64"/>
      <c r="M25" s="67">
        <f>(N25*O25)*N25/60</f>
      </c>
      <c r="N25" s="67">
        <f>(20*2)/L25</f>
      </c>
      <c r="O25" s="68">
        <f>(L25*60)/(2*(K25-3))</f>
        <v>0</v>
      </c>
      <c r="P25" s="69">
        <f>R25+S25</f>
        <v>0</v>
      </c>
      <c r="Q25" t="s" s="56">
        <f>IF(ISBLANK(K25),"",(100-((K25*100)/E25)))</f>
      </c>
      <c r="R25" t="b" s="70">
        <f>IF(D25="F",VLOOKUP(M25,$V$6:$X$60,2,TRUE),IF(D25="G",VLOOKUP(M25,$V$6:$X$60,3,TRUE)))</f>
        <v>0</v>
      </c>
      <c r="S25" t="b" s="71">
        <f>IF(D25="F",VLOOKUP(K25,$Z$6:$AB$44,2,TRUE),IF(D25="G",VLOOKUP(K25,$Z$6:$AB$44,3,TRUE)))</f>
        <v>0</v>
      </c>
      <c r="T25" s="60"/>
      <c r="U25" s="60"/>
      <c r="V25" s="76">
        <v>1.8</v>
      </c>
      <c r="W25" s="76">
        <v>9</v>
      </c>
      <c r="X25" s="76">
        <v>8.5</v>
      </c>
      <c r="Y25" s="77"/>
      <c r="Z25" s="76">
        <v>29</v>
      </c>
      <c r="AA25" s="76">
        <v>6.5</v>
      </c>
      <c r="AB25" s="76">
        <v>6.5</v>
      </c>
      <c r="AC25" s="74"/>
      <c r="AD25" s="74"/>
      <c r="AE25" s="74"/>
      <c r="AF25" s="74"/>
      <c r="AG25" s="75"/>
    </row>
    <row r="26" ht="12.75" customHeight="1">
      <c r="A26" s="61"/>
      <c r="B26" s="62"/>
      <c r="C26" s="62"/>
      <c r="D26" s="63"/>
      <c r="E26" s="64"/>
      <c r="F26" s="64"/>
      <c r="G26" s="65">
        <f>(H26*I26)*H26/60</f>
      </c>
      <c r="H26" s="65">
        <f>(20*2)/F26</f>
      </c>
      <c r="I26" s="65">
        <f>(F26*60)/(2*(E26-3))</f>
        <v>0</v>
      </c>
      <c r="J26" t="s" s="66">
        <f>IF(AND(I26&gt;0,I26&lt;37),"Freq",IF(I26&gt;=37,"Ampl",""))</f>
      </c>
      <c r="K26" s="64"/>
      <c r="L26" s="64"/>
      <c r="M26" s="67">
        <f>(N26*O26)*N26/60</f>
      </c>
      <c r="N26" s="67">
        <f>(20*2)/L26</f>
      </c>
      <c r="O26" s="68">
        <f>(L26*60)/(2*(K26-3))</f>
        <v>0</v>
      </c>
      <c r="P26" s="69">
        <f>R26+S26</f>
        <v>0</v>
      </c>
      <c r="Q26" t="s" s="56">
        <f>IF(ISBLANK(K26),"",(100-((K26*100)/E26)))</f>
      </c>
      <c r="R26" t="b" s="70">
        <f>IF(D26="F",VLOOKUP(M26,$V$6:$X$60,2,TRUE),IF(D26="G",VLOOKUP(M26,$V$6:$X$60,3,TRUE)))</f>
        <v>0</v>
      </c>
      <c r="S26" t="b" s="71">
        <f>IF(D26="F",VLOOKUP(K26,$Z$6:$AB$44,2,TRUE),IF(D26="G",VLOOKUP(K26,$Z$6:$AB$44,3,TRUE)))</f>
        <v>0</v>
      </c>
      <c r="T26" s="60"/>
      <c r="U26" s="60"/>
      <c r="V26" s="76">
        <v>1.9</v>
      </c>
      <c r="W26" s="76">
        <v>9.5</v>
      </c>
      <c r="X26" s="76">
        <v>9</v>
      </c>
      <c r="Y26" s="77"/>
      <c r="Z26" s="76">
        <v>30</v>
      </c>
      <c r="AA26" s="76">
        <v>6</v>
      </c>
      <c r="AB26" s="76">
        <v>6</v>
      </c>
      <c r="AC26" s="74"/>
      <c r="AD26" s="74"/>
      <c r="AE26" s="74"/>
      <c r="AF26" s="74"/>
      <c r="AG26" s="75"/>
    </row>
    <row r="27" ht="12.75" customHeight="1">
      <c r="A27" s="61"/>
      <c r="B27" s="62"/>
      <c r="C27" s="62"/>
      <c r="D27" s="63"/>
      <c r="E27" s="64"/>
      <c r="F27" s="64"/>
      <c r="G27" s="65">
        <f>(H27*I27)*H27/60</f>
      </c>
      <c r="H27" s="65">
        <f>(20*2)/F27</f>
      </c>
      <c r="I27" s="65">
        <f>(F27*60)/(2*(E27-3))</f>
        <v>0</v>
      </c>
      <c r="J27" t="s" s="66">
        <f>IF(AND(I27&gt;0,I27&lt;37),"Freq",IF(I27&gt;=37,"Ampl",""))</f>
      </c>
      <c r="K27" s="64"/>
      <c r="L27" s="64"/>
      <c r="M27" s="67">
        <f>(N27*O27)*N27/60</f>
      </c>
      <c r="N27" s="67">
        <f>(20*2)/L27</f>
      </c>
      <c r="O27" s="68">
        <f>(L27*60)/(2*(K27-3))</f>
        <v>0</v>
      </c>
      <c r="P27" s="69">
        <f>R27+S27</f>
        <v>0</v>
      </c>
      <c r="Q27" t="s" s="56">
        <f>IF(ISBLANK(K27),"",(100-((K27*100)/E27)))</f>
      </c>
      <c r="R27" t="b" s="70">
        <f>IF(D27="F",VLOOKUP(M27,$V$6:$X$60,2,TRUE),IF(D27="G",VLOOKUP(M27,$V$6:$X$60,3,TRUE)))</f>
        <v>0</v>
      </c>
      <c r="S27" t="b" s="71">
        <f>IF(D27="F",VLOOKUP(K27,$Z$6:$AB$44,2,TRUE),IF(D27="G",VLOOKUP(K27,$Z$6:$AB$44,3,TRUE)))</f>
        <v>0</v>
      </c>
      <c r="T27" s="60"/>
      <c r="U27" s="60"/>
      <c r="V27" s="76">
        <v>2</v>
      </c>
      <c r="W27" s="76">
        <v>10</v>
      </c>
      <c r="X27" s="76">
        <v>9.5</v>
      </c>
      <c r="Y27" s="77"/>
      <c r="Z27" s="76">
        <v>31</v>
      </c>
      <c r="AA27" s="76">
        <v>5.5</v>
      </c>
      <c r="AB27" s="76">
        <v>5.5</v>
      </c>
      <c r="AC27" s="74"/>
      <c r="AD27" s="74"/>
      <c r="AE27" s="74"/>
      <c r="AF27" s="74"/>
      <c r="AG27" s="75"/>
    </row>
    <row r="28" ht="12.75" customHeight="1">
      <c r="A28" s="61"/>
      <c r="B28" s="62"/>
      <c r="C28" s="62"/>
      <c r="D28" s="63"/>
      <c r="E28" s="64"/>
      <c r="F28" s="64"/>
      <c r="G28" s="65">
        <f>(H28*I28)*H28/60</f>
      </c>
      <c r="H28" s="65">
        <f>(20*2)/F28</f>
      </c>
      <c r="I28" s="65">
        <f>(F28*60)/(2*(E28-3))</f>
        <v>0</v>
      </c>
      <c r="J28" t="s" s="66">
        <f>IF(AND(I28&gt;0,I28&lt;37),"Freq",IF(I28&gt;=37,"Ampl",""))</f>
      </c>
      <c r="K28" s="64"/>
      <c r="L28" s="64"/>
      <c r="M28" s="67">
        <f>(N28*O28)*N28/60</f>
      </c>
      <c r="N28" s="67">
        <f>(20*2)/L28</f>
      </c>
      <c r="O28" s="68">
        <f>(L28*60)/(2*(K28-3))</f>
        <v>0</v>
      </c>
      <c r="P28" s="69">
        <f>R28+S28</f>
        <v>0</v>
      </c>
      <c r="Q28" t="s" s="56">
        <f>IF(ISBLANK(K28),"",(100-((K28*100)/E28)))</f>
      </c>
      <c r="R28" t="b" s="70">
        <f>IF(D28="F",VLOOKUP(M28,$V$6:$X$60,2,TRUE),IF(D28="G",VLOOKUP(M28,$V$6:$X$60,3,TRUE)))</f>
        <v>0</v>
      </c>
      <c r="S28" t="b" s="71">
        <f>IF(D28="F",VLOOKUP(K28,$Z$6:$AB$44,2,TRUE),IF(D28="G",VLOOKUP(K28,$Z$6:$AB$44,3,TRUE)))</f>
        <v>0</v>
      </c>
      <c r="T28" s="60"/>
      <c r="U28" s="60"/>
      <c r="V28" s="76">
        <v>2.1</v>
      </c>
      <c r="W28" s="76">
        <v>10</v>
      </c>
      <c r="X28" s="76">
        <v>9.5</v>
      </c>
      <c r="Y28" s="77"/>
      <c r="Z28" s="76">
        <v>32</v>
      </c>
      <c r="AA28" s="76">
        <v>5.5</v>
      </c>
      <c r="AB28" s="76">
        <v>5.5</v>
      </c>
      <c r="AC28" s="74"/>
      <c r="AD28" s="74"/>
      <c r="AE28" s="74"/>
      <c r="AF28" s="74"/>
      <c r="AG28" s="75"/>
    </row>
    <row r="29" ht="12.75" customHeight="1">
      <c r="A29" s="61"/>
      <c r="B29" s="62"/>
      <c r="C29" s="62"/>
      <c r="D29" s="63"/>
      <c r="E29" s="64"/>
      <c r="F29" s="64"/>
      <c r="G29" s="65">
        <f>(H29*I29)*H29/60</f>
      </c>
      <c r="H29" s="65">
        <f>(20*2)/F29</f>
      </c>
      <c r="I29" s="65">
        <f>(F29*60)/(2*(E29-3))</f>
        <v>0</v>
      </c>
      <c r="J29" t="s" s="66">
        <f>IF(AND(I29&gt;0,I29&lt;37),"Freq",IF(I29&gt;=37,"Ampl",""))</f>
      </c>
      <c r="K29" s="64"/>
      <c r="L29" s="64"/>
      <c r="M29" s="67">
        <f>(N29*O29)*N29/60</f>
      </c>
      <c r="N29" s="67">
        <f>(20*2)/L29</f>
      </c>
      <c r="O29" s="68">
        <f>(L29*60)/(2*(K29-3))</f>
        <v>0</v>
      </c>
      <c r="P29" s="69">
        <f>R29+S29</f>
        <v>0</v>
      </c>
      <c r="Q29" t="s" s="56">
        <f>IF(ISBLANK(K29),"",(100-((K29*100)/E29)))</f>
      </c>
      <c r="R29" t="b" s="70">
        <f>IF(D29="F",VLOOKUP(M29,$V$6:$X$60,2,TRUE),IF(D29="G",VLOOKUP(M29,$V$6:$X$60,3,TRUE)))</f>
        <v>0</v>
      </c>
      <c r="S29" t="b" s="71">
        <f>IF(D29="F",VLOOKUP(K29,$Z$6:$AB$44,2,TRUE),IF(D29="G",VLOOKUP(K29,$Z$6:$AB$44,3,TRUE)))</f>
        <v>0</v>
      </c>
      <c r="T29" s="60"/>
      <c r="U29" s="60"/>
      <c r="V29" s="76">
        <v>2.2</v>
      </c>
      <c r="W29" s="76">
        <v>10</v>
      </c>
      <c r="X29" s="76">
        <v>10</v>
      </c>
      <c r="Y29" s="77"/>
      <c r="Z29" s="76">
        <v>33</v>
      </c>
      <c r="AA29" s="76">
        <v>5</v>
      </c>
      <c r="AB29" s="76">
        <v>5</v>
      </c>
      <c r="AC29" s="74"/>
      <c r="AD29" s="74"/>
      <c r="AE29" s="74"/>
      <c r="AF29" s="74"/>
      <c r="AG29" s="75"/>
    </row>
    <row r="30" ht="12.75" customHeight="1">
      <c r="A30" s="61"/>
      <c r="B30" s="62"/>
      <c r="C30" s="62"/>
      <c r="D30" s="63"/>
      <c r="E30" s="64"/>
      <c r="F30" s="64"/>
      <c r="G30" s="65">
        <f>(H30*I30)*H30/60</f>
      </c>
      <c r="H30" s="65">
        <f>(20*2)/F30</f>
      </c>
      <c r="I30" s="65">
        <f>(F30*60)/(2*(E30-3))</f>
        <v>0</v>
      </c>
      <c r="J30" t="s" s="66">
        <f>IF(AND(I30&gt;0,I30&lt;37),"Freq",IF(I30&gt;=37,"Ampl",""))</f>
      </c>
      <c r="K30" s="64"/>
      <c r="L30" s="64"/>
      <c r="M30" s="67">
        <f>(N30*O30)*N30/60</f>
      </c>
      <c r="N30" s="67">
        <f>(20*2)/L30</f>
      </c>
      <c r="O30" s="68">
        <f>(L30*60)/(2*(K30-3))</f>
        <v>0</v>
      </c>
      <c r="P30" s="69">
        <f>R30+S30</f>
        <v>0</v>
      </c>
      <c r="Q30" t="s" s="56">
        <f>IF(ISBLANK(K30),"",(100-((K30*100)/E30)))</f>
      </c>
      <c r="R30" t="b" s="70">
        <f>IF(D30="F",VLOOKUP(M30,$V$6:$X$60,2,TRUE),IF(D30="G",VLOOKUP(M30,$V$6:$X$60,3,TRUE)))</f>
        <v>0</v>
      </c>
      <c r="S30" t="b" s="71">
        <f>IF(D30="F",VLOOKUP(K30,$Z$6:$AB$44,2,TRUE),IF(D30="G",VLOOKUP(K30,$Z$6:$AB$44,3,TRUE)))</f>
        <v>0</v>
      </c>
      <c r="T30" s="60"/>
      <c r="U30" s="60"/>
      <c r="V30" s="76">
        <v>2.3</v>
      </c>
      <c r="W30" s="76">
        <v>10</v>
      </c>
      <c r="X30" s="76">
        <v>10</v>
      </c>
      <c r="Y30" s="77"/>
      <c r="Z30" s="76">
        <v>34</v>
      </c>
      <c r="AA30" s="76">
        <v>4.5</v>
      </c>
      <c r="AB30" s="76">
        <v>4.5</v>
      </c>
      <c r="AC30" s="74"/>
      <c r="AD30" s="74"/>
      <c r="AE30" s="74"/>
      <c r="AF30" s="74"/>
      <c r="AG30" s="75"/>
    </row>
    <row r="31" ht="12.75" customHeight="1">
      <c r="A31" s="61"/>
      <c r="B31" s="62"/>
      <c r="C31" s="62"/>
      <c r="D31" s="63"/>
      <c r="E31" s="64"/>
      <c r="F31" s="64"/>
      <c r="G31" s="65">
        <f>(H31*I31)*H31/60</f>
      </c>
      <c r="H31" s="65">
        <f>(20*2)/F31</f>
      </c>
      <c r="I31" s="65">
        <f>(F31*60)/(2*(E31-3))</f>
        <v>0</v>
      </c>
      <c r="J31" t="s" s="66">
        <f>IF(AND(I31&gt;0,I31&lt;37),"Freq",IF(I31&gt;=37,"Ampl",""))</f>
      </c>
      <c r="K31" s="64"/>
      <c r="L31" s="64"/>
      <c r="M31" s="67">
        <f>(N31*O31)*N31/60</f>
      </c>
      <c r="N31" s="67">
        <f>(20*2)/L31</f>
      </c>
      <c r="O31" s="68">
        <f>(L31*60)/(2*(K31-3))</f>
        <v>0</v>
      </c>
      <c r="P31" s="69">
        <f>R31+S31</f>
        <v>0</v>
      </c>
      <c r="Q31" t="s" s="56">
        <f>IF(ISBLANK(K31),"",(100-((K31*100)/E31)))</f>
      </c>
      <c r="R31" t="b" s="70">
        <f>IF(D31="F",VLOOKUP(M31,$V$6:$X$60,2,TRUE),IF(D31="G",VLOOKUP(M31,$V$6:$X$60,3,TRUE)))</f>
        <v>0</v>
      </c>
      <c r="S31" t="b" s="71">
        <f>IF(D31="F",VLOOKUP(K31,$Z$6:$AB$44,2,TRUE),IF(D31="G",VLOOKUP(K31,$Z$6:$AB$44,3,TRUE)))</f>
        <v>0</v>
      </c>
      <c r="T31" s="60"/>
      <c r="U31" s="60"/>
      <c r="V31" s="76">
        <v>2.4</v>
      </c>
      <c r="W31" s="76">
        <v>10</v>
      </c>
      <c r="X31" s="76">
        <v>10</v>
      </c>
      <c r="Y31" s="77"/>
      <c r="Z31" s="76">
        <v>35</v>
      </c>
      <c r="AA31" s="76">
        <v>4</v>
      </c>
      <c r="AB31" s="76">
        <v>4</v>
      </c>
      <c r="AC31" s="74"/>
      <c r="AD31" s="74"/>
      <c r="AE31" s="74"/>
      <c r="AF31" s="74"/>
      <c r="AG31" s="75"/>
    </row>
    <row r="32" ht="12.75" customHeight="1">
      <c r="A32" s="61"/>
      <c r="B32" s="79"/>
      <c r="C32" s="79"/>
      <c r="D32" t="s" s="63">
        <v>22</v>
      </c>
      <c r="E32" s="64"/>
      <c r="F32" s="64"/>
      <c r="G32" s="65">
        <f>(H32*I32)*H32/60</f>
      </c>
      <c r="H32" s="65">
        <f>(20*2)/F32</f>
      </c>
      <c r="I32" s="65">
        <f>(F32*60)/(2*(E32-3))</f>
        <v>0</v>
      </c>
      <c r="J32" t="s" s="66">
        <f>IF(AND(I32&gt;0,I32&lt;37),"Freq",IF(I32&gt;=37,"Ampl",""))</f>
      </c>
      <c r="K32" s="64"/>
      <c r="L32" s="64"/>
      <c r="M32" s="67">
        <f>(N32*O32)*N32/60</f>
      </c>
      <c r="N32" s="67">
        <f>(20*2)/L32</f>
      </c>
      <c r="O32" s="68">
        <f>(L32*60)/(2*(K32-3))</f>
        <v>0</v>
      </c>
      <c r="P32" s="69">
        <f>R32+S32</f>
        <v>0</v>
      </c>
      <c r="Q32" t="s" s="56">
        <f>IF(ISBLANK(K32),"",(100-((K32*100)/E32)))</f>
      </c>
      <c r="R32" t="b" s="70">
        <f>IF(D32="F",VLOOKUP(M32,$V$6:$X$60,2,TRUE),IF(D32="G",VLOOKUP(M32,$V$6:$X$60,3,TRUE)))</f>
        <v>0</v>
      </c>
      <c r="S32" t="b" s="71">
        <f>IF(D32="F",VLOOKUP(K32,$Z$6:$AB$44,2,TRUE),IF(D32="G",VLOOKUP(K32,$Z$6:$AB$44,3,TRUE)))</f>
        <v>0</v>
      </c>
      <c r="T32" s="60"/>
      <c r="U32" s="60"/>
      <c r="V32" s="76">
        <v>2.5</v>
      </c>
      <c r="W32" s="76">
        <v>10</v>
      </c>
      <c r="X32" s="76">
        <v>10</v>
      </c>
      <c r="Y32" s="77"/>
      <c r="Z32" s="76">
        <v>36</v>
      </c>
      <c r="AA32" s="76">
        <v>3.5</v>
      </c>
      <c r="AB32" s="76">
        <v>3.5</v>
      </c>
      <c r="AC32" s="74"/>
      <c r="AD32" s="74"/>
      <c r="AE32" s="74"/>
      <c r="AF32" s="74"/>
      <c r="AG32" s="80"/>
    </row>
    <row r="33" ht="12.75" customHeight="1">
      <c r="A33" s="61"/>
      <c r="B33" s="81"/>
      <c r="C33" s="81"/>
      <c r="D33" s="63"/>
      <c r="E33" s="64"/>
      <c r="F33" s="64"/>
      <c r="G33" s="65">
        <f>(H33*I33)*H33/60</f>
      </c>
      <c r="H33" s="65">
        <f>(20*2)/F33</f>
      </c>
      <c r="I33" s="65">
        <f>(F33*60)/(2*(E33-3))</f>
        <v>0</v>
      </c>
      <c r="J33" t="s" s="66">
        <f>IF(AND(I33&gt;0,I33&lt;37),"Freq",IF(I33&gt;=37,"Ampl",""))</f>
      </c>
      <c r="K33" s="64"/>
      <c r="L33" s="64"/>
      <c r="M33" s="67">
        <f>(N33*O33)*N33/60</f>
      </c>
      <c r="N33" s="67">
        <f>(20*2)/L33</f>
      </c>
      <c r="O33" s="68">
        <f>(L33*60)/(2*(K33-3))</f>
        <v>0</v>
      </c>
      <c r="P33" s="69">
        <f>R33+S33</f>
        <v>0</v>
      </c>
      <c r="Q33" t="s" s="56">
        <f>IF(ISBLANK(K33),"",(100-((K33*100)/E33)))</f>
      </c>
      <c r="R33" t="b" s="70">
        <f>IF(D33="F",VLOOKUP(M33,$V$6:$X$60,2,TRUE),IF(D33="G",VLOOKUP(M33,$V$6:$X$60,3,TRUE)))</f>
        <v>0</v>
      </c>
      <c r="S33" t="b" s="71">
        <f>IF(D33="F",VLOOKUP(K33,$Z$6:$AB$44,2,TRUE),IF(D33="G",VLOOKUP(K33,$Z$6:$AB$44,3,TRUE)))</f>
        <v>0</v>
      </c>
      <c r="T33" s="60"/>
      <c r="U33" s="60"/>
      <c r="V33" s="76">
        <v>2.6</v>
      </c>
      <c r="W33" s="76">
        <v>10</v>
      </c>
      <c r="X33" s="76">
        <v>10</v>
      </c>
      <c r="Y33" s="77"/>
      <c r="Z33" s="76">
        <v>37</v>
      </c>
      <c r="AA33" s="76">
        <v>3</v>
      </c>
      <c r="AB33" s="76">
        <v>3</v>
      </c>
      <c r="AC33" s="74"/>
      <c r="AD33" s="74"/>
      <c r="AE33" s="74"/>
      <c r="AF33" s="74"/>
      <c r="AG33" s="80"/>
    </row>
    <row r="34" ht="12.75" customHeight="1">
      <c r="A34" s="61"/>
      <c r="B34" s="81"/>
      <c r="C34" s="81"/>
      <c r="D34" t="s" s="63">
        <v>22</v>
      </c>
      <c r="E34" s="64"/>
      <c r="F34" s="64"/>
      <c r="G34" s="65">
        <f>(H34*I34)*H34/60</f>
      </c>
      <c r="H34" s="65">
        <f>(20*2)/F34</f>
      </c>
      <c r="I34" s="65">
        <f>(F34*60)/(2*(E34-3))</f>
        <v>0</v>
      </c>
      <c r="J34" t="s" s="66">
        <f>IF(AND(I34&gt;0,I34&lt;37),"Freq",IF(I34&gt;=37,"Ampl",""))</f>
      </c>
      <c r="K34" s="64"/>
      <c r="L34" s="64"/>
      <c r="M34" s="67">
        <f>(N34*O34)*N34/60</f>
      </c>
      <c r="N34" s="67">
        <f>(20*2)/L34</f>
      </c>
      <c r="O34" s="68">
        <f>(L34*60)/(2*(K34-3))</f>
        <v>0</v>
      </c>
      <c r="P34" s="69">
        <f>R34+S34</f>
        <v>0</v>
      </c>
      <c r="Q34" t="s" s="56">
        <f>IF(ISBLANK(K34),"",(100-((K34*100)/E34)))</f>
      </c>
      <c r="R34" t="b" s="70">
        <f>IF(D34="F",VLOOKUP(M34,$V$6:$X$60,2,TRUE),IF(D34="G",VLOOKUP(M34,$V$6:$X$60,3,TRUE)))</f>
        <v>0</v>
      </c>
      <c r="S34" t="b" s="71">
        <f>IF(D34="F",VLOOKUP(K34,$Z$6:$AB$44,2,TRUE),IF(D34="G",VLOOKUP(K34,$Z$6:$AB$44,3,TRUE)))</f>
        <v>0</v>
      </c>
      <c r="T34" s="60"/>
      <c r="U34" s="60"/>
      <c r="V34" s="76">
        <v>2.7</v>
      </c>
      <c r="W34" s="76">
        <v>10</v>
      </c>
      <c r="X34" s="76">
        <v>10</v>
      </c>
      <c r="Y34" s="77"/>
      <c r="Z34" s="76">
        <v>38</v>
      </c>
      <c r="AA34" s="76">
        <v>2.5</v>
      </c>
      <c r="AB34" s="76">
        <v>2.5</v>
      </c>
      <c r="AC34" s="74"/>
      <c r="AD34" s="74"/>
      <c r="AE34" s="74"/>
      <c r="AF34" s="74"/>
      <c r="AG34" s="80"/>
    </row>
    <row r="35" ht="12.75" customHeight="1">
      <c r="A35" s="61"/>
      <c r="B35" s="82"/>
      <c r="C35" s="82"/>
      <c r="D35" t="s" s="63">
        <v>22</v>
      </c>
      <c r="E35" s="64"/>
      <c r="F35" s="64"/>
      <c r="G35" s="65">
        <f>(H35*I35)*H35/60</f>
      </c>
      <c r="H35" s="65">
        <f>(20*2)/F35</f>
      </c>
      <c r="I35" s="65">
        <f>(F35*60)/(2*(E35-3))</f>
        <v>0</v>
      </c>
      <c r="J35" t="s" s="66">
        <f>IF(AND(I35&gt;0,I35&lt;37),"Freq",IF(I35&gt;=37,"Ampl",""))</f>
      </c>
      <c r="K35" s="64"/>
      <c r="L35" s="64"/>
      <c r="M35" s="67">
        <f>(N35*O35)*N35/60</f>
      </c>
      <c r="N35" s="67">
        <f>(20*2)/L35</f>
      </c>
      <c r="O35" s="68">
        <f>(L35*60)/(2*(K35-3))</f>
        <v>0</v>
      </c>
      <c r="P35" s="69">
        <f>R35+S35</f>
        <v>0</v>
      </c>
      <c r="Q35" t="s" s="56">
        <f>IF(ISBLANK(K35),"",(100-((K35*100)/E35)))</f>
      </c>
      <c r="R35" t="b" s="70">
        <f>IF(D35="F",VLOOKUP(M35,$V$6:$X$60,2,TRUE),IF(D35="G",VLOOKUP(M35,$V$6:$X$60,3,TRUE)))</f>
        <v>0</v>
      </c>
      <c r="S35" t="b" s="71">
        <f>IF(D35="F",VLOOKUP(K35,$Z$6:$AB$44,2,TRUE),IF(D35="G",VLOOKUP(K35,$Z$6:$AB$44,3,TRUE)))</f>
        <v>0</v>
      </c>
      <c r="T35" s="60"/>
      <c r="U35" s="60"/>
      <c r="V35" s="76"/>
      <c r="W35" s="76"/>
      <c r="X35" s="76"/>
      <c r="Y35" s="77"/>
      <c r="Z35" s="76"/>
      <c r="AA35" s="76"/>
      <c r="AB35" s="76"/>
      <c r="AC35" s="74"/>
      <c r="AD35" s="74"/>
      <c r="AE35" s="74"/>
      <c r="AF35" s="74"/>
      <c r="AG35" s="80"/>
    </row>
    <row r="36" ht="12.75" customHeight="1">
      <c r="A36" s="61"/>
      <c r="B36" s="82"/>
      <c r="C36" s="82"/>
      <c r="D36" t="s" s="63">
        <v>22</v>
      </c>
      <c r="E36" s="64"/>
      <c r="F36" s="64"/>
      <c r="G36" s="65">
        <f>(H36*I36)*H36/60</f>
      </c>
      <c r="H36" s="65">
        <f>(20*2)/F36</f>
      </c>
      <c r="I36" s="65">
        <f>(F36*60)/(2*(E36-3))</f>
        <v>0</v>
      </c>
      <c r="J36" t="s" s="66">
        <f>IF(AND(I36&gt;0,I36&lt;37),"Freq",IF(I36&gt;=37,"Ampl",""))</f>
      </c>
      <c r="K36" s="64"/>
      <c r="L36" s="64"/>
      <c r="M36" s="67">
        <f>(N36*O36)*N36/60</f>
      </c>
      <c r="N36" s="67">
        <f>(20*2)/L36</f>
      </c>
      <c r="O36" s="68">
        <f>(L36*60)/(2*(K36-3))</f>
        <v>0</v>
      </c>
      <c r="P36" s="69">
        <f>R36+S36</f>
        <v>0</v>
      </c>
      <c r="Q36" t="s" s="56">
        <f>IF(ISBLANK(K36),"",(100-((K36*100)/E36)))</f>
      </c>
      <c r="R36" t="b" s="70">
        <f>IF(D36="F",VLOOKUP(M36,$V$6:$X$60,2,TRUE),IF(D36="G",VLOOKUP(M36,$V$6:$X$60,3,TRUE)))</f>
        <v>0</v>
      </c>
      <c r="S36" t="b" s="71">
        <f>IF(D36="F",VLOOKUP(K36,$Z$6:$AB$44,2,TRUE),IF(D36="G",VLOOKUP(K36,$Z$6:$AB$44,3,TRUE)))</f>
        <v>0</v>
      </c>
      <c r="T36" s="60"/>
      <c r="U36" s="60"/>
      <c r="V36" s="76"/>
      <c r="W36" s="76"/>
      <c r="X36" s="76"/>
      <c r="Y36" s="77"/>
      <c r="Z36" s="76"/>
      <c r="AA36" s="76"/>
      <c r="AB36" s="76"/>
      <c r="AC36" s="74"/>
      <c r="AD36" s="74"/>
      <c r="AE36" s="74"/>
      <c r="AF36" s="74"/>
      <c r="AG36" s="80"/>
    </row>
    <row r="37" ht="12.75" customHeight="1">
      <c r="A37" s="61"/>
      <c r="B37" s="82"/>
      <c r="C37" s="82"/>
      <c r="D37" t="s" s="63">
        <v>22</v>
      </c>
      <c r="E37" s="64"/>
      <c r="F37" s="64"/>
      <c r="G37" s="65">
        <f>(H37*I37)*H37/60</f>
      </c>
      <c r="H37" s="65">
        <f>(20*2)/F37</f>
      </c>
      <c r="I37" s="65">
        <f>(F37*60)/(2*(E37-3))</f>
        <v>0</v>
      </c>
      <c r="J37" t="s" s="66">
        <f>IF(AND(I37&gt;0,I37&lt;37),"Freq",IF(I37&gt;=37,"Ampl",""))</f>
      </c>
      <c r="K37" s="64"/>
      <c r="L37" s="64"/>
      <c r="M37" s="67">
        <f>(N37*O37)*N37/60</f>
      </c>
      <c r="N37" s="67">
        <f>(20*2)/L37</f>
      </c>
      <c r="O37" s="68">
        <f>(L37*60)/(2*(K37-3))</f>
        <v>0</v>
      </c>
      <c r="P37" s="69">
        <f>R37+S37</f>
        <v>0</v>
      </c>
      <c r="Q37" t="s" s="56">
        <f>IF(ISBLANK(K37),"",(100-((K37*100)/E37)))</f>
      </c>
      <c r="R37" t="b" s="70">
        <f>IF(D37="F",VLOOKUP(M37,$V$6:$X$60,2,TRUE),IF(D37="G",VLOOKUP(M37,$V$6:$X$60,3,TRUE)))</f>
        <v>0</v>
      </c>
      <c r="S37" t="b" s="71">
        <f>IF(D37="F",VLOOKUP(K37,$Z$6:$AB$44,2,TRUE),IF(D37="G",VLOOKUP(K37,$Z$6:$AB$44,3,TRUE)))</f>
        <v>0</v>
      </c>
      <c r="T37" s="60"/>
      <c r="U37" s="60"/>
      <c r="V37" s="76"/>
      <c r="W37" s="76"/>
      <c r="X37" s="76"/>
      <c r="Y37" s="77"/>
      <c r="Z37" s="76"/>
      <c r="AA37" s="76"/>
      <c r="AB37" s="76"/>
      <c r="AC37" s="74"/>
      <c r="AD37" s="74"/>
      <c r="AE37" s="74"/>
      <c r="AF37" s="74"/>
      <c r="AG37" s="80"/>
    </row>
    <row r="38" ht="12.75" customHeight="1">
      <c r="A38" s="61"/>
      <c r="B38" s="82"/>
      <c r="C38" s="82"/>
      <c r="D38" t="s" s="63">
        <v>22</v>
      </c>
      <c r="E38" s="64"/>
      <c r="F38" s="64"/>
      <c r="G38" s="65">
        <f>(H38*I38)*H38/60</f>
      </c>
      <c r="H38" s="65">
        <f>(20*2)/F38</f>
      </c>
      <c r="I38" s="65">
        <f>(F38*60)/(2*(E38-3))</f>
        <v>0</v>
      </c>
      <c r="J38" t="s" s="66">
        <f>IF(AND(I38&gt;0,I38&lt;37),"Freq",IF(I38&gt;=37,"Ampl",""))</f>
      </c>
      <c r="K38" s="64"/>
      <c r="L38" s="64"/>
      <c r="M38" s="67">
        <f>(N38*O38)*N38/60</f>
      </c>
      <c r="N38" s="67">
        <f>(20*2)/L38</f>
      </c>
      <c r="O38" s="68">
        <f>(L38*60)/(2*(K38-3))</f>
        <v>0</v>
      </c>
      <c r="P38" s="69">
        <f>R38+S38</f>
        <v>0</v>
      </c>
      <c r="Q38" t="s" s="56">
        <f>IF(ISBLANK(K38),"",(100-((K38*100)/E38)))</f>
      </c>
      <c r="R38" t="b" s="70">
        <f>IF(D38="F",VLOOKUP(M38,$V$6:$X$60,2,TRUE),IF(D38="G",VLOOKUP(M38,$V$6:$X$60,3,TRUE)))</f>
        <v>0</v>
      </c>
      <c r="S38" t="b" s="71">
        <f>IF(D38="F",VLOOKUP(K38,$Z$6:$AB$44,2,TRUE),IF(D38="G",VLOOKUP(K38,$Z$6:$AB$44,3,TRUE)))</f>
        <v>0</v>
      </c>
      <c r="T38" s="60"/>
      <c r="U38" s="60"/>
      <c r="V38" s="76">
        <v>2.8</v>
      </c>
      <c r="W38" s="76">
        <v>10</v>
      </c>
      <c r="X38" s="76">
        <v>10</v>
      </c>
      <c r="Y38" s="77"/>
      <c r="Z38" s="76">
        <v>39</v>
      </c>
      <c r="AA38" s="76">
        <v>2.5</v>
      </c>
      <c r="AB38" s="76">
        <v>2.5</v>
      </c>
      <c r="AC38" s="74"/>
      <c r="AD38" s="74"/>
      <c r="AE38" s="74"/>
      <c r="AF38" s="74"/>
      <c r="AG38" s="80"/>
    </row>
    <row r="39" ht="12.75" customHeight="1">
      <c r="A39" s="83"/>
      <c r="B39" s="84"/>
      <c r="C39" s="84"/>
      <c r="D39" s="85"/>
      <c r="E39" s="85"/>
      <c r="F39" s="86"/>
      <c r="G39" s="87"/>
      <c r="H39" s="87"/>
      <c r="I39" s="87"/>
      <c r="J39" s="88"/>
      <c r="K39" s="89"/>
      <c r="L39" s="85"/>
      <c r="M39" s="85"/>
      <c r="N39" s="86"/>
      <c r="O39" s="87"/>
      <c r="P39" s="19"/>
      <c r="Q39" s="88"/>
      <c r="R39" s="76"/>
      <c r="S39" s="90"/>
      <c r="T39" s="60"/>
      <c r="U39" s="60"/>
      <c r="V39" s="76">
        <v>2.9</v>
      </c>
      <c r="W39" s="76">
        <v>10</v>
      </c>
      <c r="X39" s="76">
        <v>10</v>
      </c>
      <c r="Y39" s="77"/>
      <c r="Z39" s="76">
        <v>40</v>
      </c>
      <c r="AA39" s="76">
        <v>2</v>
      </c>
      <c r="AB39" s="76">
        <v>2</v>
      </c>
      <c r="AC39" s="74"/>
      <c r="AD39" s="74"/>
      <c r="AE39" s="74"/>
      <c r="AF39" s="74"/>
      <c r="AG39" s="75"/>
    </row>
    <row r="40" ht="12.75" customHeight="1">
      <c r="A40" s="91"/>
      <c r="B40" s="62"/>
      <c r="C40" s="62"/>
      <c r="D40" s="63"/>
      <c r="E40" s="64"/>
      <c r="F40" s="64"/>
      <c r="G40" s="65">
        <f>(H40*I40)*H40/60</f>
      </c>
      <c r="H40" s="65">
        <f>(20*2)/F40</f>
      </c>
      <c r="I40" s="65">
        <f>(F40*60)/(2*(E40-3))</f>
        <v>0</v>
      </c>
      <c r="J40" t="s" s="66">
        <f>IF(AND(I40&gt;0,I40&lt;37),"Freq",IF(I40&gt;=37,"Ampl",""))</f>
      </c>
      <c r="K40" s="64"/>
      <c r="L40" s="64"/>
      <c r="M40" s="67">
        <f>(N40*O40)*N40/60</f>
      </c>
      <c r="N40" s="67">
        <f>(20*2)/L40</f>
      </c>
      <c r="O40" s="68">
        <f>(L40*60)/(2*(K40-3))</f>
        <v>0</v>
      </c>
      <c r="P40" s="92">
        <f>R40+S40</f>
        <v>0</v>
      </c>
      <c r="Q40" t="s" s="56">
        <f>IF(ISBLANK(K40),"",(100-((K40*100)/E40)))</f>
      </c>
      <c r="R40" t="b" s="70">
        <f>IF(D40="F",VLOOKUP(M40,$V$6:$X$60,2,TRUE),IF(D40="G",VLOOKUP(M40,$V$6:$X$60,3,TRUE)))</f>
        <v>0</v>
      </c>
      <c r="S40" t="b" s="71">
        <f>IF(D40="F",VLOOKUP(K40,$Z$6:$AB$44,2,TRUE),IF(D40="G",VLOOKUP(K40,$Z$6:$AB$44,3,TRUE)))</f>
        <v>0</v>
      </c>
      <c r="T40" s="60"/>
      <c r="U40" s="60"/>
      <c r="V40" s="76">
        <v>3</v>
      </c>
      <c r="W40" s="76">
        <v>10</v>
      </c>
      <c r="X40" s="76">
        <v>10</v>
      </c>
      <c r="Y40" s="77"/>
      <c r="Z40" s="76">
        <v>41</v>
      </c>
      <c r="AA40" s="76">
        <v>1.5</v>
      </c>
      <c r="AB40" s="76">
        <v>1.5</v>
      </c>
      <c r="AC40" s="74"/>
      <c r="AD40" s="74"/>
      <c r="AE40" s="74"/>
      <c r="AF40" s="74"/>
      <c r="AG40" s="75"/>
    </row>
    <row r="41" ht="12.75" customHeight="1">
      <c r="A41" s="91"/>
      <c r="B41" s="62"/>
      <c r="C41" s="62"/>
      <c r="D41" s="63"/>
      <c r="E41" s="64"/>
      <c r="F41" s="64"/>
      <c r="G41" s="65">
        <f>(H41*I41)*H41/60</f>
      </c>
      <c r="H41" s="65">
        <f>(20*2)/F41</f>
      </c>
      <c r="I41" s="65">
        <f>(F41*60)/(2*(E41-3))</f>
        <v>0</v>
      </c>
      <c r="J41" t="s" s="66">
        <f>IF(AND(I41&gt;0,I41&lt;37),"Freq",IF(I41&gt;=37,"Ampl",""))</f>
      </c>
      <c r="K41" s="64"/>
      <c r="L41" s="64"/>
      <c r="M41" s="67">
        <f>(N41*O41)*N41/60</f>
      </c>
      <c r="N41" s="67">
        <f>(20*2)/L41</f>
      </c>
      <c r="O41" s="68">
        <f>(L41*60)/(2*(K41-3))</f>
        <v>0</v>
      </c>
      <c r="P41" s="92">
        <f>R41+S41</f>
        <v>0</v>
      </c>
      <c r="Q41" t="s" s="56">
        <f>IF(ISBLANK(K41),"",(100-((K41*100)/E41)))</f>
      </c>
      <c r="R41" t="b" s="70">
        <f>IF(D41="F",VLOOKUP(M41,$V$6:$X$60,2,TRUE),IF(D41="G",VLOOKUP(M41,$V$6:$X$60,3,TRUE)))</f>
        <v>0</v>
      </c>
      <c r="S41" t="b" s="71">
        <f>IF(D41="F",VLOOKUP(K41,$Z$6:$AB$44,2,TRUE),IF(D41="G",VLOOKUP(K41,$Z$6:$AB$44,3,TRUE)))</f>
        <v>0</v>
      </c>
      <c r="T41" s="60"/>
      <c r="U41" s="60"/>
      <c r="V41" s="76">
        <v>3.1</v>
      </c>
      <c r="W41" s="76">
        <v>10</v>
      </c>
      <c r="X41" s="76">
        <v>10</v>
      </c>
      <c r="Y41" s="77"/>
      <c r="Z41" s="76">
        <v>42</v>
      </c>
      <c r="AA41" s="76">
        <v>1.5</v>
      </c>
      <c r="AB41" s="76">
        <v>1.5</v>
      </c>
      <c r="AC41" s="74"/>
      <c r="AD41" s="74"/>
      <c r="AE41" s="74"/>
      <c r="AF41" s="74"/>
      <c r="AG41" s="75"/>
    </row>
    <row r="42" ht="12.75" customHeight="1">
      <c r="A42" s="91"/>
      <c r="B42" s="62"/>
      <c r="C42" s="62"/>
      <c r="D42" s="63"/>
      <c r="E42" s="64"/>
      <c r="F42" s="64"/>
      <c r="G42" s="65">
        <f>(H42*I42)*H42/60</f>
      </c>
      <c r="H42" s="65">
        <f>(20*2)/F42</f>
      </c>
      <c r="I42" s="65">
        <f>(F42*60)/(2*(E42-3))</f>
        <v>0</v>
      </c>
      <c r="J42" t="s" s="66">
        <f>IF(AND(I42&gt;0,I42&lt;37),"Freq",IF(I42&gt;=37,"Ampl",""))</f>
      </c>
      <c r="K42" s="64"/>
      <c r="L42" s="64"/>
      <c r="M42" s="67">
        <f>(N42*O42)*N42/60</f>
      </c>
      <c r="N42" s="67">
        <f>(20*2)/L42</f>
      </c>
      <c r="O42" s="68">
        <f>(L42*60)/(2*(K42-3))</f>
        <v>0</v>
      </c>
      <c r="P42" s="92">
        <f>R42+S42</f>
        <v>0</v>
      </c>
      <c r="Q42" t="s" s="56">
        <f>IF(ISBLANK(K42),"",(100-((K42*100)/E42)))</f>
      </c>
      <c r="R42" t="b" s="70">
        <f>IF(D42="F",VLOOKUP(M42,$V$6:$X$60,2,TRUE),IF(D42="G",VLOOKUP(M42,$V$6:$X$60,3,TRUE)))</f>
        <v>0</v>
      </c>
      <c r="S42" t="b" s="71">
        <f>IF(D42="F",VLOOKUP(K42,$Z$6:$AB$44,2,TRUE),IF(D42="G",VLOOKUP(K42,$Z$6:$AB$44,3,TRUE)))</f>
        <v>0</v>
      </c>
      <c r="T42" s="60"/>
      <c r="U42" s="60"/>
      <c r="V42" s="76">
        <v>3.2</v>
      </c>
      <c r="W42" s="76">
        <v>10</v>
      </c>
      <c r="X42" s="76">
        <v>10</v>
      </c>
      <c r="Y42" s="77"/>
      <c r="Z42" s="76">
        <v>43</v>
      </c>
      <c r="AA42" s="76">
        <v>1.5</v>
      </c>
      <c r="AB42" s="76">
        <v>1.5</v>
      </c>
      <c r="AC42" s="74"/>
      <c r="AD42" s="74"/>
      <c r="AE42" s="74"/>
      <c r="AF42" s="74"/>
      <c r="AG42" s="75"/>
    </row>
    <row r="43" ht="12.75" customHeight="1">
      <c r="A43" s="91"/>
      <c r="B43" s="62"/>
      <c r="C43" s="62"/>
      <c r="D43" s="63"/>
      <c r="E43" s="64"/>
      <c r="F43" s="64"/>
      <c r="G43" s="65">
        <f>(H43*I43)*H43/60</f>
      </c>
      <c r="H43" s="65">
        <f>(20*2)/F43</f>
      </c>
      <c r="I43" s="65">
        <f>(F43*60)/(2*(E43-3))</f>
        <v>0</v>
      </c>
      <c r="J43" t="s" s="66">
        <f>IF(AND(I43&gt;0,I43&lt;37),"Freq",IF(I43&gt;=37,"Ampl",""))</f>
      </c>
      <c r="K43" s="64"/>
      <c r="L43" s="64"/>
      <c r="M43" s="67">
        <f>(N43*O43)*N43/60</f>
      </c>
      <c r="N43" s="67">
        <f>(20*2)/L43</f>
      </c>
      <c r="O43" s="68">
        <f>(L43*60)/(2*(K43-3))</f>
        <v>0</v>
      </c>
      <c r="P43" s="92">
        <f>R43+S43</f>
        <v>0</v>
      </c>
      <c r="Q43" t="s" s="56">
        <f>IF(ISBLANK(K43),"",(100-((K43*100)/E43)))</f>
      </c>
      <c r="R43" t="b" s="70">
        <f>IF(D43="F",VLOOKUP(M43,$V$6:$X$60,2,TRUE),IF(D43="G",VLOOKUP(M43,$V$6:$X$60,3,TRUE)))</f>
        <v>0</v>
      </c>
      <c r="S43" t="b" s="71">
        <f>IF(D43="F",VLOOKUP(K43,$Z$6:$AB$44,2,TRUE),IF(D43="G",VLOOKUP(K43,$Z$6:$AB$44,3,TRUE)))</f>
        <v>0</v>
      </c>
      <c r="T43" s="60"/>
      <c r="U43" s="60"/>
      <c r="V43" s="76">
        <v>3.3</v>
      </c>
      <c r="W43" s="76">
        <v>10</v>
      </c>
      <c r="X43" s="76">
        <v>10</v>
      </c>
      <c r="Y43" s="77"/>
      <c r="Z43" s="76">
        <v>44</v>
      </c>
      <c r="AA43" s="76">
        <v>1.5</v>
      </c>
      <c r="AB43" s="76">
        <v>1.5</v>
      </c>
      <c r="AC43" s="74"/>
      <c r="AD43" s="74"/>
      <c r="AE43" s="74"/>
      <c r="AF43" s="74"/>
      <c r="AG43" s="75"/>
    </row>
    <row r="44" ht="12.75" customHeight="1">
      <c r="A44" s="91"/>
      <c r="B44" s="62"/>
      <c r="C44" s="62"/>
      <c r="D44" s="63"/>
      <c r="E44" s="64"/>
      <c r="F44" s="64"/>
      <c r="G44" s="65">
        <f>(H44*I44)*H44/60</f>
      </c>
      <c r="H44" s="65">
        <f>(20*2)/F44</f>
      </c>
      <c r="I44" s="65">
        <f>(F44*60)/(2*(E44-3))</f>
        <v>0</v>
      </c>
      <c r="J44" t="s" s="66">
        <f>IF(AND(I44&gt;0,I44&lt;37),"Freq",IF(I44&gt;=37,"Ampl",""))</f>
      </c>
      <c r="K44" s="64"/>
      <c r="L44" s="64"/>
      <c r="M44" s="67">
        <f>(N44*O44)*N44/60</f>
      </c>
      <c r="N44" s="67">
        <f>(20*2)/L44</f>
      </c>
      <c r="O44" s="68">
        <f>(L44*60)/(2*(K44-3))</f>
        <v>0</v>
      </c>
      <c r="P44" s="92">
        <f>R44+S44</f>
        <v>0</v>
      </c>
      <c r="Q44" t="s" s="56">
        <f>IF(ISBLANK(K44),"",(100-((K44*100)/E44)))</f>
      </c>
      <c r="R44" t="b" s="70">
        <f>IF(D44="F",VLOOKUP(M44,$V$6:$X$60,2,TRUE),IF(D44="G",VLOOKUP(M44,$V$6:$X$60,3,TRUE)))</f>
        <v>0</v>
      </c>
      <c r="S44" t="b" s="71">
        <f>IF(D44="F",VLOOKUP(K44,$Z$6:$AB$44,2,TRUE),IF(D44="G",VLOOKUP(K44,$Z$6:$AB$44,3,TRUE)))</f>
        <v>0</v>
      </c>
      <c r="T44" s="60"/>
      <c r="U44" s="60"/>
      <c r="V44" s="76">
        <v>3.4</v>
      </c>
      <c r="W44" s="76">
        <v>10</v>
      </c>
      <c r="X44" s="76">
        <v>10</v>
      </c>
      <c r="Y44" s="77"/>
      <c r="Z44" s="76">
        <v>45</v>
      </c>
      <c r="AA44" s="76">
        <v>1</v>
      </c>
      <c r="AB44" s="76">
        <v>1</v>
      </c>
      <c r="AC44" s="74"/>
      <c r="AD44" s="74"/>
      <c r="AE44" s="74"/>
      <c r="AF44" s="74"/>
      <c r="AG44" s="75"/>
    </row>
    <row r="45" ht="12.75" customHeight="1">
      <c r="A45" s="91"/>
      <c r="B45" s="62"/>
      <c r="C45" s="62"/>
      <c r="D45" s="63"/>
      <c r="E45" s="64"/>
      <c r="F45" s="64"/>
      <c r="G45" s="65">
        <f>(H45*I45)*H45/60</f>
      </c>
      <c r="H45" s="65">
        <f>(20*2)/F45</f>
      </c>
      <c r="I45" s="65">
        <f>(F45*60)/(2*(E45-3))</f>
        <v>0</v>
      </c>
      <c r="J45" t="s" s="66">
        <f>IF(AND(I45&gt;0,I45&lt;37),"Freq",IF(I45&gt;=37,"Ampl",""))</f>
      </c>
      <c r="K45" s="64"/>
      <c r="L45" s="64"/>
      <c r="M45" s="67">
        <f>(N45*O45)*N45/60</f>
      </c>
      <c r="N45" s="67">
        <f>(20*2)/L45</f>
      </c>
      <c r="O45" s="68">
        <f>(L45*60)/(2*(K45-3))</f>
        <v>0</v>
      </c>
      <c r="P45" s="92">
        <f>R45+S45</f>
        <v>0</v>
      </c>
      <c r="Q45" t="s" s="56">
        <f>IF(ISBLANK(K45),"",(100-((K45*100)/E45)))</f>
      </c>
      <c r="R45" t="b" s="70">
        <f>IF(D45="F",VLOOKUP(M45,$V$6:$X$60,2,TRUE),IF(D45="G",VLOOKUP(M45,$V$6:$X$60,3,TRUE)))</f>
        <v>0</v>
      </c>
      <c r="S45" t="b" s="71">
        <f>IF(D45="F",VLOOKUP(K45,$Z$6:$AB$44,2,TRUE),IF(D45="G",VLOOKUP(K45,$Z$6:$AB$44,3,TRUE)))</f>
        <v>0</v>
      </c>
      <c r="T45" s="60"/>
      <c r="U45" s="60"/>
      <c r="V45" s="76">
        <v>3.5</v>
      </c>
      <c r="W45" s="76">
        <v>10</v>
      </c>
      <c r="X45" s="76">
        <v>10</v>
      </c>
      <c r="Y45" s="77"/>
      <c r="Z45" s="77"/>
      <c r="AA45" s="77"/>
      <c r="AB45" s="77"/>
      <c r="AC45" s="74"/>
      <c r="AD45" s="74"/>
      <c r="AE45" s="74"/>
      <c r="AF45" s="74"/>
      <c r="AG45" s="75"/>
    </row>
    <row r="46" ht="12.75" customHeight="1">
      <c r="A46" s="91"/>
      <c r="B46" s="62"/>
      <c r="C46" s="62"/>
      <c r="D46" s="63"/>
      <c r="E46" s="64"/>
      <c r="F46" s="64"/>
      <c r="G46" s="65">
        <f>(H46*I46)*H46/60</f>
      </c>
      <c r="H46" s="65">
        <f>(20*2)/F46</f>
      </c>
      <c r="I46" s="65">
        <f>(F46*60)/(2*(E46-3))</f>
        <v>0</v>
      </c>
      <c r="J46" t="s" s="66">
        <f>IF(AND(I46&gt;0,I46&lt;37),"Freq",IF(I46&gt;=37,"Ampl",""))</f>
      </c>
      <c r="K46" s="64"/>
      <c r="L46" s="64"/>
      <c r="M46" s="67">
        <f>(N46*O46)*N46/60</f>
      </c>
      <c r="N46" s="67">
        <f>(20*2)/L46</f>
      </c>
      <c r="O46" s="68">
        <f>(L46*60)/(2*(K46-3))</f>
        <v>0</v>
      </c>
      <c r="P46" s="92">
        <f>R46+S46</f>
        <v>0</v>
      </c>
      <c r="Q46" t="s" s="56">
        <f>IF(ISBLANK(K46),"",(100-((K46*100)/E46)))</f>
      </c>
      <c r="R46" t="b" s="70">
        <f>IF(D46="F",VLOOKUP(M46,$V$6:$X$60,2,TRUE),IF(D46="G",VLOOKUP(M46,$V$6:$X$60,3,TRUE)))</f>
        <v>0</v>
      </c>
      <c r="S46" t="b" s="71">
        <f>IF(D46="F",VLOOKUP(K46,$Z$6:$AB$44,2,TRUE),IF(D46="G",VLOOKUP(K46,$Z$6:$AB$44,3,TRUE)))</f>
        <v>0</v>
      </c>
      <c r="T46" s="60"/>
      <c r="U46" s="60"/>
      <c r="V46" s="76">
        <v>3.6</v>
      </c>
      <c r="W46" s="76">
        <v>10</v>
      </c>
      <c r="X46" s="76">
        <v>10</v>
      </c>
      <c r="Y46" s="77"/>
      <c r="Z46" s="77"/>
      <c r="AA46" s="77"/>
      <c r="AB46" s="77"/>
      <c r="AC46" s="74"/>
      <c r="AD46" s="74"/>
      <c r="AE46" s="74"/>
      <c r="AF46" s="74"/>
      <c r="AG46" s="75"/>
    </row>
    <row r="47" ht="12.75" customHeight="1">
      <c r="A47" s="91"/>
      <c r="B47" s="62"/>
      <c r="C47" s="62"/>
      <c r="D47" s="63"/>
      <c r="E47" s="64"/>
      <c r="F47" s="64"/>
      <c r="G47" s="65">
        <f>(H47*I47)*H47/60</f>
      </c>
      <c r="H47" s="65">
        <f>(20*2)/F47</f>
      </c>
      <c r="I47" s="65">
        <f>(F47*60)/(2*(E47-3))</f>
        <v>0</v>
      </c>
      <c r="J47" t="s" s="66">
        <f>IF(AND(I47&gt;0,I47&lt;37),"Freq",IF(I47&gt;=37,"Ampl",""))</f>
      </c>
      <c r="K47" s="64"/>
      <c r="L47" s="64"/>
      <c r="M47" s="67">
        <f>(N47*O47)*N47/60</f>
      </c>
      <c r="N47" s="67">
        <f>(20*2)/L47</f>
      </c>
      <c r="O47" s="68">
        <f>(L47*60)/(2*(K47-3))</f>
        <v>0</v>
      </c>
      <c r="P47" s="92">
        <f>R47+S47</f>
        <v>0</v>
      </c>
      <c r="Q47" t="s" s="56">
        <f>IF(ISBLANK(K47),"",(100-((K47*100)/E47)))</f>
      </c>
      <c r="R47" t="b" s="70">
        <f>IF(D47="F",VLOOKUP(M47,$V$6:$X$60,2,TRUE),IF(D47="G",VLOOKUP(M47,$V$6:$X$60,3,TRUE)))</f>
        <v>0</v>
      </c>
      <c r="S47" t="b" s="71">
        <f>IF(D47="F",VLOOKUP(K47,$Z$6:$AB$44,2,TRUE),IF(D47="G",VLOOKUP(K47,$Z$6:$AB$44,3,TRUE)))</f>
        <v>0</v>
      </c>
      <c r="T47" s="60"/>
      <c r="U47" s="60"/>
      <c r="V47" s="76">
        <v>3.7</v>
      </c>
      <c r="W47" s="76">
        <v>10</v>
      </c>
      <c r="X47" s="76">
        <v>10</v>
      </c>
      <c r="Y47" s="77"/>
      <c r="Z47" s="77"/>
      <c r="AA47" s="77"/>
      <c r="AB47" s="77"/>
      <c r="AC47" s="74"/>
      <c r="AD47" s="74"/>
      <c r="AE47" s="74"/>
      <c r="AF47" s="74"/>
      <c r="AG47" s="75"/>
    </row>
    <row r="48" ht="12.75" customHeight="1">
      <c r="A48" s="91"/>
      <c r="B48" s="62"/>
      <c r="C48" s="62"/>
      <c r="D48" s="63"/>
      <c r="E48" s="64"/>
      <c r="F48" s="64"/>
      <c r="G48" s="65">
        <f>(H48*I48)*H48/60</f>
      </c>
      <c r="H48" s="65">
        <f>(20*2)/F48</f>
      </c>
      <c r="I48" s="65">
        <f>(F48*60)/(2*(E48-3))</f>
        <v>0</v>
      </c>
      <c r="J48" t="s" s="66">
        <f>IF(AND(I48&gt;0,I48&lt;37),"Freq",IF(I48&gt;=37,"Ampl",""))</f>
      </c>
      <c r="K48" s="64"/>
      <c r="L48" s="64"/>
      <c r="M48" s="67">
        <f>(N48*O48)*N48/60</f>
      </c>
      <c r="N48" s="67">
        <f>(20*2)/L48</f>
      </c>
      <c r="O48" s="68">
        <f>(L48*60)/(2*(K48-3))</f>
        <v>0</v>
      </c>
      <c r="P48" s="92">
        <f>R48+S48</f>
        <v>0</v>
      </c>
      <c r="Q48" t="s" s="56">
        <f>IF(ISBLANK(K48),"",(100-((K48*100)/E48)))</f>
      </c>
      <c r="R48" t="b" s="70">
        <f>IF(D48="F",VLOOKUP(M48,$V$6:$X$60,2,TRUE),IF(D48="G",VLOOKUP(M48,$V$6:$X$60,3,TRUE)))</f>
        <v>0</v>
      </c>
      <c r="S48" t="b" s="71">
        <f>IF(D48="F",VLOOKUP(K48,$Z$6:$AB$44,2,TRUE),IF(D48="G",VLOOKUP(K48,$Z$6:$AB$44,3,TRUE)))</f>
        <v>0</v>
      </c>
      <c r="T48" s="60"/>
      <c r="U48" s="60"/>
      <c r="V48" s="76">
        <v>3.8</v>
      </c>
      <c r="W48" s="76">
        <v>10</v>
      </c>
      <c r="X48" s="76">
        <v>10</v>
      </c>
      <c r="Y48" s="77"/>
      <c r="Z48" s="77"/>
      <c r="AA48" s="77"/>
      <c r="AB48" s="77"/>
      <c r="AC48" s="74"/>
      <c r="AD48" s="74"/>
      <c r="AE48" s="74"/>
      <c r="AF48" s="74"/>
      <c r="AG48" s="75"/>
    </row>
    <row r="49" ht="12.75" customHeight="1">
      <c r="A49" s="91"/>
      <c r="B49" s="62"/>
      <c r="C49" s="62"/>
      <c r="D49" s="63"/>
      <c r="E49" s="64"/>
      <c r="F49" s="64"/>
      <c r="G49" s="65">
        <f>(H49*I49)*H49/60</f>
      </c>
      <c r="H49" s="65">
        <f>(20*2)/F49</f>
      </c>
      <c r="I49" s="65">
        <f>(F49*60)/(2*(E49-3))</f>
        <v>0</v>
      </c>
      <c r="J49" t="s" s="66">
        <f>IF(AND(I49&gt;0,I49&lt;37),"Freq",IF(I49&gt;=37,"Ampl",""))</f>
      </c>
      <c r="K49" s="64"/>
      <c r="L49" s="64"/>
      <c r="M49" s="67">
        <f>(N49*O49)*N49/60</f>
      </c>
      <c r="N49" s="67">
        <f>(20*2)/L49</f>
      </c>
      <c r="O49" s="68">
        <f>(L49*60)/(2*(K49-3))</f>
        <v>0</v>
      </c>
      <c r="P49" s="92">
        <f>R49+S49</f>
        <v>0</v>
      </c>
      <c r="Q49" t="s" s="56">
        <f>IF(ISBLANK(K49),"",(100-((K49*100)/E49)))</f>
      </c>
      <c r="R49" t="b" s="70">
        <f>IF(D49="F",VLOOKUP(M49,$V$6:$X$60,2,TRUE),IF(D49="G",VLOOKUP(M49,$V$6:$X$60,3,TRUE)))</f>
        <v>0</v>
      </c>
      <c r="S49" t="b" s="71">
        <f>IF(D49="F",VLOOKUP(K49,$Z$6:$AB$44,2,TRUE),IF(D49="G",VLOOKUP(K49,$Z$6:$AB$44,3,TRUE)))</f>
        <v>0</v>
      </c>
      <c r="T49" s="60"/>
      <c r="U49" s="60"/>
      <c r="V49" s="76">
        <v>3.9</v>
      </c>
      <c r="W49" s="76">
        <v>10</v>
      </c>
      <c r="X49" s="76">
        <v>10</v>
      </c>
      <c r="Y49" s="77"/>
      <c r="Z49" s="77"/>
      <c r="AA49" s="77"/>
      <c r="AB49" s="77"/>
      <c r="AC49" s="74"/>
      <c r="AD49" s="74"/>
      <c r="AE49" s="74"/>
      <c r="AF49" s="74"/>
      <c r="AG49" s="75"/>
    </row>
    <row r="50" ht="12.75" customHeight="1">
      <c r="A50" s="91"/>
      <c r="B50" s="62"/>
      <c r="C50" s="62"/>
      <c r="D50" s="63"/>
      <c r="E50" s="64"/>
      <c r="F50" s="64"/>
      <c r="G50" s="65">
        <f>(H50*I50)*H50/60</f>
      </c>
      <c r="H50" s="65">
        <f>(20*2)/F50</f>
      </c>
      <c r="I50" s="65">
        <f>(F50*60)/(2*(E50-3))</f>
        <v>0</v>
      </c>
      <c r="J50" t="s" s="66">
        <f>IF(AND(I50&gt;0,I50&lt;37),"Freq",IF(I50&gt;=37,"Ampl",""))</f>
      </c>
      <c r="K50" s="64"/>
      <c r="L50" s="64"/>
      <c r="M50" s="67">
        <f>(N50*O50)*N50/60</f>
      </c>
      <c r="N50" s="67">
        <f>(20*2)/L50</f>
      </c>
      <c r="O50" s="68">
        <f>(L50*60)/(2*(K50-3))</f>
        <v>0</v>
      </c>
      <c r="P50" s="92">
        <f>R50+S50</f>
        <v>0</v>
      </c>
      <c r="Q50" t="s" s="56">
        <f>IF(ISBLANK(K50),"",(100-((K50*100)/E50)))</f>
      </c>
      <c r="R50" t="b" s="70">
        <f>IF(D50="F",VLOOKUP(M50,$V$6:$X$60,2,TRUE),IF(D50="G",VLOOKUP(M50,$V$6:$X$60,3,TRUE)))</f>
        <v>0</v>
      </c>
      <c r="S50" t="b" s="71">
        <f>IF(D50="F",VLOOKUP(K50,$Z$6:$AB$44,2,TRUE),IF(D50="G",VLOOKUP(K50,$Z$6:$AB$44,3,TRUE)))</f>
        <v>0</v>
      </c>
      <c r="T50" s="60"/>
      <c r="U50" s="60"/>
      <c r="V50" s="76">
        <v>4</v>
      </c>
      <c r="W50" s="76">
        <v>10</v>
      </c>
      <c r="X50" s="76">
        <v>10</v>
      </c>
      <c r="Y50" s="77"/>
      <c r="Z50" s="77"/>
      <c r="AA50" s="77"/>
      <c r="AB50" s="77"/>
      <c r="AC50" s="74"/>
      <c r="AD50" s="74"/>
      <c r="AE50" s="74"/>
      <c r="AF50" s="74"/>
      <c r="AG50" s="75"/>
    </row>
    <row r="51" ht="12.75" customHeight="1">
      <c r="A51" s="91"/>
      <c r="B51" s="62"/>
      <c r="C51" s="62"/>
      <c r="D51" s="63"/>
      <c r="E51" s="64"/>
      <c r="F51" s="64"/>
      <c r="G51" s="65">
        <f>(H51*I51)*H51/60</f>
      </c>
      <c r="H51" s="65">
        <f>(20*2)/F51</f>
      </c>
      <c r="I51" s="65">
        <f>(F51*60)/(2*(E51-3))</f>
        <v>0</v>
      </c>
      <c r="J51" t="s" s="66">
        <f>IF(AND(I51&gt;0,I51&lt;37),"Freq",IF(I51&gt;=37,"Ampl",""))</f>
      </c>
      <c r="K51" s="64"/>
      <c r="L51" s="64"/>
      <c r="M51" s="67">
        <f>(N51*O51)*N51/60</f>
      </c>
      <c r="N51" s="67">
        <f>(20*2)/L51</f>
      </c>
      <c r="O51" s="68">
        <f>(L51*60)/(2*(K51-3))</f>
        <v>0</v>
      </c>
      <c r="P51" s="92">
        <f>R51+S51</f>
        <v>0</v>
      </c>
      <c r="Q51" t="s" s="56">
        <f>IF(ISBLANK(K51),"",(100-((K51*100)/E51)))</f>
      </c>
      <c r="R51" t="b" s="70">
        <f>IF(D51="F",VLOOKUP(M51,$V$6:$X$60,2,TRUE),IF(D51="G",VLOOKUP(M51,$V$6:$X$60,3,TRUE)))</f>
        <v>0</v>
      </c>
      <c r="S51" t="b" s="71">
        <f>IF(D51="F",VLOOKUP(K51,$Z$6:$AB$44,2,TRUE),IF(D51="G",VLOOKUP(K51,$Z$6:$AB$44,3,TRUE)))</f>
        <v>0</v>
      </c>
      <c r="T51" s="60"/>
      <c r="U51" s="60"/>
      <c r="V51" s="76">
        <v>4.1</v>
      </c>
      <c r="W51" s="76">
        <v>10</v>
      </c>
      <c r="X51" s="76">
        <v>10</v>
      </c>
      <c r="Y51" s="77"/>
      <c r="Z51" s="77"/>
      <c r="AA51" s="77"/>
      <c r="AB51" s="77"/>
      <c r="AC51" s="74"/>
      <c r="AD51" s="74"/>
      <c r="AE51" s="74"/>
      <c r="AF51" s="74"/>
      <c r="AG51" s="75"/>
    </row>
    <row r="52" ht="12.75" customHeight="1">
      <c r="A52" s="91"/>
      <c r="B52" s="62"/>
      <c r="C52" s="62"/>
      <c r="D52" s="63"/>
      <c r="E52" s="64"/>
      <c r="F52" s="64"/>
      <c r="G52" s="65">
        <f>(H52*I52)*H52/60</f>
      </c>
      <c r="H52" s="65">
        <f>(20*2)/F52</f>
      </c>
      <c r="I52" s="65">
        <f>(F52*60)/(2*(E52-3))</f>
        <v>0</v>
      </c>
      <c r="J52" t="s" s="66">
        <f>IF(AND(I52&gt;0,I52&lt;37),"Freq",IF(I52&gt;=37,"Ampl",""))</f>
      </c>
      <c r="K52" s="64"/>
      <c r="L52" s="64"/>
      <c r="M52" s="67">
        <f>(N52*O52)*N52/60</f>
      </c>
      <c r="N52" s="67">
        <f>(20*2)/L52</f>
      </c>
      <c r="O52" s="68">
        <f>(L52*60)/(2*(K52-3))</f>
        <v>0</v>
      </c>
      <c r="P52" s="92">
        <f>R52+S52</f>
        <v>0</v>
      </c>
      <c r="Q52" t="s" s="56">
        <f>IF(ISBLANK(K52),"",(100-((K52*100)/E52)))</f>
      </c>
      <c r="R52" t="b" s="70">
        <f>IF(D52="F",VLOOKUP(M52,$V$6:$X$60,2,TRUE),IF(D52="G",VLOOKUP(M52,$V$6:$X$60,3,TRUE)))</f>
        <v>0</v>
      </c>
      <c r="S52" t="b" s="71">
        <f>IF(D52="F",VLOOKUP(K52,$Z$6:$AB$44,2,TRUE),IF(D52="G",VLOOKUP(K52,$Z$6:$AB$44,3,TRUE)))</f>
        <v>0</v>
      </c>
      <c r="T52" s="60"/>
      <c r="U52" s="60"/>
      <c r="V52" s="76">
        <v>4.2</v>
      </c>
      <c r="W52" s="76">
        <v>10</v>
      </c>
      <c r="X52" s="76">
        <v>10</v>
      </c>
      <c r="Y52" s="77"/>
      <c r="Z52" s="77"/>
      <c r="AA52" s="77"/>
      <c r="AB52" s="77"/>
      <c r="AC52" s="74"/>
      <c r="AD52" s="74"/>
      <c r="AE52" s="74"/>
      <c r="AF52" s="74"/>
      <c r="AG52" s="75"/>
    </row>
    <row r="53" ht="12.75" customHeight="1">
      <c r="A53" s="91"/>
      <c r="B53" s="62"/>
      <c r="C53" s="62"/>
      <c r="D53" s="63"/>
      <c r="E53" s="64"/>
      <c r="F53" s="64"/>
      <c r="G53" s="65">
        <f>(H53*I53)*H53/60</f>
      </c>
      <c r="H53" s="65">
        <f>(20*2)/F53</f>
      </c>
      <c r="I53" s="65">
        <f>(F53*60)/(2*(E53-3))</f>
        <v>0</v>
      </c>
      <c r="J53" t="s" s="66">
        <f>IF(AND(I53&gt;0,I53&lt;37),"Freq",IF(I53&gt;=37,"Ampl",""))</f>
      </c>
      <c r="K53" s="64"/>
      <c r="L53" s="64"/>
      <c r="M53" s="67">
        <f>(N53*O53)*N53/60</f>
      </c>
      <c r="N53" s="67">
        <f>(20*2)/L53</f>
      </c>
      <c r="O53" s="68">
        <f>(L53*60)/(2*(K53-3))</f>
        <v>0</v>
      </c>
      <c r="P53" s="92">
        <f>R53+S53</f>
        <v>0</v>
      </c>
      <c r="Q53" t="s" s="56">
        <f>IF(ISBLANK(K53),"",(100-((K53*100)/E53)))</f>
      </c>
      <c r="R53" t="b" s="70">
        <f>IF(D53="F",VLOOKUP(M53,$V$6:$X$60,2,TRUE),IF(D53="G",VLOOKUP(M53,$V$6:$X$60,3,TRUE)))</f>
        <v>0</v>
      </c>
      <c r="S53" t="b" s="71">
        <f>IF(D53="F",VLOOKUP(K53,$Z$6:$AB$44,2,TRUE),IF(D53="G",VLOOKUP(K53,$Z$6:$AB$44,3,TRUE)))</f>
        <v>0</v>
      </c>
      <c r="T53" s="60"/>
      <c r="U53" s="60"/>
      <c r="V53" s="76">
        <v>4.3</v>
      </c>
      <c r="W53" s="76">
        <v>10</v>
      </c>
      <c r="X53" s="76">
        <v>10</v>
      </c>
      <c r="Y53" s="77"/>
      <c r="Z53" s="77"/>
      <c r="AA53" s="77"/>
      <c r="AB53" s="77"/>
      <c r="AC53" s="74"/>
      <c r="AD53" s="74"/>
      <c r="AE53" s="74"/>
      <c r="AF53" s="74"/>
      <c r="AG53" s="75"/>
    </row>
    <row r="54" ht="12.75" customHeight="1">
      <c r="A54" s="91"/>
      <c r="B54" s="62"/>
      <c r="C54" s="62"/>
      <c r="D54" s="63"/>
      <c r="E54" s="64"/>
      <c r="F54" s="64"/>
      <c r="G54" s="65">
        <f>(H54*I54)*H54/60</f>
      </c>
      <c r="H54" s="65">
        <f>(20*2)/F54</f>
      </c>
      <c r="I54" s="65">
        <f>(F54*60)/(2*(E54-3))</f>
        <v>0</v>
      </c>
      <c r="J54" t="s" s="66">
        <f>IF(AND(I54&gt;0,I54&lt;37),"Freq",IF(I54&gt;=37,"Ampl",""))</f>
      </c>
      <c r="K54" s="64"/>
      <c r="L54" s="64"/>
      <c r="M54" s="67">
        <f>(N54*O54)*N54/60</f>
      </c>
      <c r="N54" s="67">
        <f>(20*2)/L54</f>
      </c>
      <c r="O54" s="68">
        <f>(L54*60)/(2*(K54-3))</f>
        <v>0</v>
      </c>
      <c r="P54" s="92">
        <f>R54+S54</f>
        <v>0</v>
      </c>
      <c r="Q54" t="s" s="56">
        <f>IF(ISBLANK(K54),"",(100-((K54*100)/E54)))</f>
      </c>
      <c r="R54" t="b" s="70">
        <f>IF(D54="F",VLOOKUP(M54,$V$6:$X$60,2,TRUE),IF(D54="G",VLOOKUP(M54,$V$6:$X$60,3,TRUE)))</f>
        <v>0</v>
      </c>
      <c r="S54" t="b" s="71">
        <f>IF(D54="F",VLOOKUP(K54,$Z$6:$AB$44,2,TRUE),IF(D54="G",VLOOKUP(K54,$Z$6:$AB$44,3,TRUE)))</f>
        <v>0</v>
      </c>
      <c r="T54" s="60"/>
      <c r="U54" s="60"/>
      <c r="V54" s="76">
        <v>4.4</v>
      </c>
      <c r="W54" s="76">
        <v>10</v>
      </c>
      <c r="X54" s="76">
        <v>10</v>
      </c>
      <c r="Y54" s="77"/>
      <c r="Z54" s="77"/>
      <c r="AA54" s="77"/>
      <c r="AB54" s="77"/>
      <c r="AC54" s="74"/>
      <c r="AD54" s="74"/>
      <c r="AE54" s="74"/>
      <c r="AF54" s="74"/>
      <c r="AG54" s="75"/>
    </row>
    <row r="55" ht="12.75" customHeight="1">
      <c r="A55" s="91"/>
      <c r="B55" s="62"/>
      <c r="C55" s="62"/>
      <c r="D55" s="63"/>
      <c r="E55" s="64"/>
      <c r="F55" s="64"/>
      <c r="G55" s="65">
        <f>(H55*I55)*H55/60</f>
      </c>
      <c r="H55" s="65">
        <f>(20*2)/F55</f>
      </c>
      <c r="I55" s="65">
        <f>(F55*60)/(2*(E55-3))</f>
        <v>0</v>
      </c>
      <c r="J55" t="s" s="66">
        <f>IF(AND(I55&gt;0,I55&lt;37),"Freq",IF(I55&gt;=37,"Ampl",""))</f>
      </c>
      <c r="K55" s="64"/>
      <c r="L55" s="64"/>
      <c r="M55" s="67">
        <f>(N55*O55)*N55/60</f>
      </c>
      <c r="N55" s="67">
        <f>(20*2)/L55</f>
      </c>
      <c r="O55" s="68">
        <f>(L55*60)/(2*(K55-3))</f>
        <v>0</v>
      </c>
      <c r="P55" s="92">
        <f>R55+S55</f>
        <v>0</v>
      </c>
      <c r="Q55" t="s" s="56">
        <f>IF(ISBLANK(K55),"",(100-((K55*100)/E55)))</f>
      </c>
      <c r="R55" t="b" s="70">
        <f>IF(D55="F",VLOOKUP(M55,$V$6:$X$60,2,TRUE),IF(D55="G",VLOOKUP(M55,$V$6:$X$60,3,TRUE)))</f>
        <v>0</v>
      </c>
      <c r="S55" t="b" s="71">
        <f>IF(D55="F",VLOOKUP(K55,$Z$6:$AB$44,2,TRUE),IF(D55="G",VLOOKUP(K55,$Z$6:$AB$44,3,TRUE)))</f>
        <v>0</v>
      </c>
      <c r="T55" s="60"/>
      <c r="U55" s="60"/>
      <c r="V55" s="76">
        <v>4.5</v>
      </c>
      <c r="W55" s="76">
        <v>10</v>
      </c>
      <c r="X55" s="76">
        <v>10</v>
      </c>
      <c r="Y55" s="77"/>
      <c r="Z55" s="77"/>
      <c r="AA55" s="77"/>
      <c r="AB55" s="77"/>
      <c r="AC55" s="74"/>
      <c r="AD55" s="74"/>
      <c r="AE55" s="74"/>
      <c r="AF55" s="74"/>
      <c r="AG55" s="75"/>
    </row>
    <row r="56" ht="12.75" customHeight="1">
      <c r="A56" s="91"/>
      <c r="B56" s="62"/>
      <c r="C56" s="62"/>
      <c r="D56" s="63"/>
      <c r="E56" s="64"/>
      <c r="F56" s="64"/>
      <c r="G56" s="65">
        <f>(H56*I56)*H56/60</f>
      </c>
      <c r="H56" s="65">
        <f>(20*2)/F56</f>
      </c>
      <c r="I56" s="65">
        <f>(F56*60)/(2*(E56-3))</f>
        <v>0</v>
      </c>
      <c r="J56" t="s" s="66">
        <f>IF(AND(I56&gt;0,I56&lt;37),"Freq",IF(I56&gt;=37,"Ampl",""))</f>
      </c>
      <c r="K56" s="64"/>
      <c r="L56" s="64"/>
      <c r="M56" s="67">
        <f>(N56*O56)*N56/60</f>
      </c>
      <c r="N56" s="67">
        <f>(20*2)/L56</f>
      </c>
      <c r="O56" s="68">
        <f>(L56*60)/(2*(K56-3))</f>
        <v>0</v>
      </c>
      <c r="P56" s="92">
        <f>R56+S56</f>
        <v>0</v>
      </c>
      <c r="Q56" t="s" s="56">
        <f>IF(ISBLANK(K56),"",(100-((K56*100)/E56)))</f>
      </c>
      <c r="R56" t="b" s="70">
        <f>IF(D56="F",VLOOKUP(M56,$V$6:$X$60,2,TRUE),IF(D56="G",VLOOKUP(M56,$V$6:$X$60,3,TRUE)))</f>
        <v>0</v>
      </c>
      <c r="S56" t="b" s="71">
        <f>IF(D56="F",VLOOKUP(K56,$Z$6:$AB$44,2,TRUE),IF(D56="G",VLOOKUP(K56,$Z$6:$AB$44,3,TRUE)))</f>
        <v>0</v>
      </c>
      <c r="T56" s="60"/>
      <c r="U56" s="60"/>
      <c r="V56" s="76">
        <v>4.6</v>
      </c>
      <c r="W56" s="76">
        <v>10</v>
      </c>
      <c r="X56" s="76">
        <v>10</v>
      </c>
      <c r="Y56" s="77"/>
      <c r="Z56" s="77"/>
      <c r="AA56" s="77"/>
      <c r="AB56" s="77"/>
      <c r="AC56" s="74"/>
      <c r="AD56" s="74"/>
      <c r="AE56" s="74"/>
      <c r="AF56" s="74"/>
      <c r="AG56" s="75"/>
    </row>
    <row r="57" ht="12.75" customHeight="1">
      <c r="A57" s="91"/>
      <c r="B57" s="62"/>
      <c r="C57" s="62"/>
      <c r="D57" s="63"/>
      <c r="E57" s="64"/>
      <c r="F57" s="64"/>
      <c r="G57" s="65">
        <f>(H57*I57)*H57/60</f>
      </c>
      <c r="H57" s="65">
        <f>(20*2)/F57</f>
      </c>
      <c r="I57" s="65">
        <f>(F57*60)/(2*(E57-3))</f>
        <v>0</v>
      </c>
      <c r="J57" t="s" s="66">
        <f>IF(AND(I57&gt;0,I57&lt;37),"Freq",IF(I57&gt;=37,"Ampl",""))</f>
      </c>
      <c r="K57" s="64"/>
      <c r="L57" s="64"/>
      <c r="M57" s="67">
        <f>(N57*O57)*N57/60</f>
      </c>
      <c r="N57" s="67">
        <f>(20*2)/L57</f>
      </c>
      <c r="O57" s="68">
        <f>(L57*60)/(2*(K57-3))</f>
        <v>0</v>
      </c>
      <c r="P57" s="92">
        <f>R57+S57</f>
        <v>0</v>
      </c>
      <c r="Q57" t="s" s="56">
        <f>IF(ISBLANK(K57),"",(100-((K57*100)/E57)))</f>
      </c>
      <c r="R57" t="b" s="70">
        <f>IF(D57="F",VLOOKUP(M57,$V$6:$X$60,2,TRUE),IF(D57="G",VLOOKUP(M57,$V$6:$X$60,3,TRUE)))</f>
        <v>0</v>
      </c>
      <c r="S57" t="b" s="71">
        <f>IF(D57="F",VLOOKUP(K57,$Z$6:$AB$44,2,TRUE),IF(D57="G",VLOOKUP(K57,$Z$6:$AB$44,3,TRUE)))</f>
        <v>0</v>
      </c>
      <c r="T57" s="60"/>
      <c r="U57" s="60"/>
      <c r="V57" s="76">
        <v>4.7</v>
      </c>
      <c r="W57" s="76">
        <v>10</v>
      </c>
      <c r="X57" s="76">
        <v>10</v>
      </c>
      <c r="Y57" s="77"/>
      <c r="Z57" s="77"/>
      <c r="AA57" s="77"/>
      <c r="AB57" s="77"/>
      <c r="AC57" s="74"/>
      <c r="AD57" s="74"/>
      <c r="AE57" s="74"/>
      <c r="AF57" s="74"/>
      <c r="AG57" s="75"/>
    </row>
    <row r="58" ht="12.75" customHeight="1">
      <c r="A58" s="91"/>
      <c r="B58" s="62"/>
      <c r="C58" s="62"/>
      <c r="D58" s="63"/>
      <c r="E58" s="64"/>
      <c r="F58" s="64"/>
      <c r="G58" s="65">
        <f>(H58*I58)*H58/60</f>
      </c>
      <c r="H58" s="65">
        <f>(20*2)/F58</f>
      </c>
      <c r="I58" s="65">
        <f>(F58*60)/(2*(E58-3))</f>
        <v>0</v>
      </c>
      <c r="J58" t="s" s="66">
        <f>IF(AND(I58&gt;0,I58&lt;37),"Freq",IF(I58&gt;=37,"Ampl",""))</f>
      </c>
      <c r="K58" s="64"/>
      <c r="L58" s="64"/>
      <c r="M58" s="67">
        <f>(N58*O58)*N58/60</f>
      </c>
      <c r="N58" s="67">
        <f>(20*2)/L58</f>
      </c>
      <c r="O58" s="68">
        <f>(L58*60)/(2*(K58-3))</f>
        <v>0</v>
      </c>
      <c r="P58" s="92">
        <f>R58+S58</f>
        <v>0</v>
      </c>
      <c r="Q58" t="s" s="56">
        <f>IF(ISBLANK(K58),"",(100-((K58*100)/E58)))</f>
      </c>
      <c r="R58" t="b" s="70">
        <f>IF(D58="F",VLOOKUP(M58,$V$6:$X$60,2,TRUE),IF(D58="G",VLOOKUP(M58,$V$6:$X$60,3,TRUE)))</f>
        <v>0</v>
      </c>
      <c r="S58" t="b" s="71">
        <f>IF(D58="F",VLOOKUP(K58,$Z$6:$AB$44,2,TRUE),IF(D58="G",VLOOKUP(K58,$Z$6:$AB$44,3,TRUE)))</f>
        <v>0</v>
      </c>
      <c r="T58" s="60"/>
      <c r="U58" s="60"/>
      <c r="V58" s="76">
        <v>4.8</v>
      </c>
      <c r="W58" s="76">
        <v>10</v>
      </c>
      <c r="X58" s="76">
        <v>10</v>
      </c>
      <c r="Y58" s="77"/>
      <c r="Z58" s="77"/>
      <c r="AA58" s="77"/>
      <c r="AB58" s="77"/>
      <c r="AC58" s="74"/>
      <c r="AD58" s="74"/>
      <c r="AE58" s="74"/>
      <c r="AF58" s="74"/>
      <c r="AG58" s="75"/>
    </row>
    <row r="59" ht="12.75" customHeight="1">
      <c r="A59" s="91"/>
      <c r="B59" s="62"/>
      <c r="C59" s="62"/>
      <c r="D59" s="63"/>
      <c r="E59" s="64"/>
      <c r="F59" s="64"/>
      <c r="G59" s="65">
        <f>(H59*I59)*H59/60</f>
      </c>
      <c r="H59" s="65">
        <f>(20*2)/F59</f>
      </c>
      <c r="I59" s="65">
        <f>(F59*60)/(2*(E59-3))</f>
        <v>0</v>
      </c>
      <c r="J59" t="s" s="66">
        <f>IF(AND(I59&gt;0,I59&lt;37),"Freq",IF(I59&gt;=37,"Ampl",""))</f>
      </c>
      <c r="K59" s="64"/>
      <c r="L59" s="64"/>
      <c r="M59" s="67">
        <f>(N59*O59)*N59/60</f>
      </c>
      <c r="N59" s="67">
        <f>(20*2)/L59</f>
      </c>
      <c r="O59" s="68">
        <f>(L59*60)/(2*(K59-3))</f>
        <v>0</v>
      </c>
      <c r="P59" s="92">
        <f>R59+S59</f>
        <v>0</v>
      </c>
      <c r="Q59" t="s" s="56">
        <f>IF(ISBLANK(K59),"",(100-((K59*100)/E59)))</f>
      </c>
      <c r="R59" t="b" s="70">
        <f>IF(D59="F",VLOOKUP(M59,$V$6:$X$60,2,TRUE),IF(D59="G",VLOOKUP(M59,$V$6:$X$60,3,TRUE)))</f>
        <v>0</v>
      </c>
      <c r="S59" t="b" s="71">
        <f>IF(D59="F",VLOOKUP(K59,$Z$6:$AB$44,2,TRUE),IF(D59="G",VLOOKUP(K59,$Z$6:$AB$44,3,TRUE)))</f>
        <v>0</v>
      </c>
      <c r="T59" s="60"/>
      <c r="U59" s="60"/>
      <c r="V59" s="76">
        <v>4.9</v>
      </c>
      <c r="W59" s="76">
        <v>10</v>
      </c>
      <c r="X59" s="76">
        <v>10</v>
      </c>
      <c r="Y59" s="77"/>
      <c r="Z59" s="77"/>
      <c r="AA59" s="77"/>
      <c r="AB59" s="77"/>
      <c r="AC59" s="74"/>
      <c r="AD59" s="74"/>
      <c r="AE59" s="74"/>
      <c r="AF59" s="74"/>
      <c r="AG59" s="75"/>
    </row>
    <row r="60" ht="12.75" customHeight="1">
      <c r="A60" s="91"/>
      <c r="B60" s="62"/>
      <c r="C60" s="62"/>
      <c r="D60" s="63"/>
      <c r="E60" s="64"/>
      <c r="F60" s="64"/>
      <c r="G60" s="65">
        <f>(H60*I60)*H60/60</f>
      </c>
      <c r="H60" s="65">
        <f>(20*2)/F60</f>
      </c>
      <c r="I60" s="65">
        <f>(F60*60)/(2*(E60-3))</f>
        <v>0</v>
      </c>
      <c r="J60" t="s" s="66">
        <f>IF(AND(I60&gt;0,I60&lt;37),"Freq",IF(I60&gt;=37,"Ampl",""))</f>
      </c>
      <c r="K60" s="64"/>
      <c r="L60" s="64"/>
      <c r="M60" s="67">
        <f>(N60*O60)*N60/60</f>
      </c>
      <c r="N60" s="67">
        <f>(20*2)/L60</f>
      </c>
      <c r="O60" s="68">
        <f>(L60*60)/(2*(K60-3))</f>
        <v>0</v>
      </c>
      <c r="P60" s="92">
        <f>R60+S60</f>
        <v>0</v>
      </c>
      <c r="Q60" t="s" s="56">
        <f>IF(ISBLANK(K60),"",(100-((K60*100)/E60)))</f>
      </c>
      <c r="R60" t="b" s="70">
        <f>IF(D60="F",VLOOKUP(M60,$V$6:$X$60,2,TRUE),IF(D60="G",VLOOKUP(M60,$V$6:$X$60,3,TRUE)))</f>
        <v>0</v>
      </c>
      <c r="S60" t="b" s="71">
        <f>IF(D60="F",VLOOKUP(K60,$Z$6:$AB$44,2,TRUE),IF(D60="G",VLOOKUP(K60,$Z$6:$AB$44,3,TRUE)))</f>
        <v>0</v>
      </c>
      <c r="T60" s="60"/>
      <c r="U60" s="60"/>
      <c r="V60" s="76">
        <v>5</v>
      </c>
      <c r="W60" s="76">
        <v>10</v>
      </c>
      <c r="X60" s="76">
        <v>10</v>
      </c>
      <c r="Y60" s="77"/>
      <c r="Z60" s="77"/>
      <c r="AA60" s="77"/>
      <c r="AB60" s="77"/>
      <c r="AC60" s="74"/>
      <c r="AD60" s="74"/>
      <c r="AE60" s="74"/>
      <c r="AF60" s="74"/>
      <c r="AG60" s="75"/>
    </row>
    <row r="61" ht="12.75" customHeight="1">
      <c r="A61" s="91"/>
      <c r="B61" s="62"/>
      <c r="C61" s="62"/>
      <c r="D61" s="63"/>
      <c r="E61" s="64"/>
      <c r="F61" s="64"/>
      <c r="G61" s="65">
        <f>(H61*I61)*H61/60</f>
      </c>
      <c r="H61" s="65">
        <f>(20*2)/F61</f>
      </c>
      <c r="I61" s="65">
        <f>(F61*60)/(2*(E61-3))</f>
        <v>0</v>
      </c>
      <c r="J61" t="s" s="66">
        <f>IF(AND(I61&gt;0,I61&lt;37),"Freq",IF(I61&gt;=37,"Ampl",""))</f>
      </c>
      <c r="K61" s="64"/>
      <c r="L61" s="64"/>
      <c r="M61" s="67">
        <f>(N61*O61)*N61/60</f>
      </c>
      <c r="N61" s="67">
        <f>(20*2)/L61</f>
      </c>
      <c r="O61" s="68">
        <f>(L61*60)/(2*(K61-3))</f>
        <v>0</v>
      </c>
      <c r="P61" s="92">
        <f>R61+S61</f>
        <v>0</v>
      </c>
      <c r="Q61" t="s" s="56">
        <f>IF(ISBLANK(K61),"",(100-((K61*100)/E61)))</f>
      </c>
      <c r="R61" t="b" s="70">
        <f>IF(D61="F",VLOOKUP(M61,$V$6:$X$60,2,TRUE),IF(D61="G",VLOOKUP(M61,$V$6:$X$60,3,TRUE)))</f>
        <v>0</v>
      </c>
      <c r="S61" t="b" s="71">
        <f>IF(D61="F",VLOOKUP(K61,$Z$6:$AB$44,2,TRUE),IF(D61="G",VLOOKUP(K61,$Z$6:$AB$44,3,TRUE)))</f>
        <v>0</v>
      </c>
      <c r="T61" s="60"/>
      <c r="U61" s="60"/>
      <c r="V61" s="60"/>
      <c r="W61" s="60"/>
      <c r="X61" s="60"/>
      <c r="Y61" s="60"/>
      <c r="Z61" s="60"/>
      <c r="AA61" s="60"/>
      <c r="AB61" s="60"/>
      <c r="AC61" s="74"/>
      <c r="AD61" s="74"/>
      <c r="AE61" s="74"/>
      <c r="AF61" s="74"/>
      <c r="AG61" s="75"/>
    </row>
    <row r="62" ht="12.75" customHeight="1">
      <c r="A62" s="91"/>
      <c r="B62" s="62"/>
      <c r="C62" s="62"/>
      <c r="D62" s="63"/>
      <c r="E62" s="64"/>
      <c r="F62" s="64"/>
      <c r="G62" s="65">
        <f>(H62*I62)*H62/60</f>
      </c>
      <c r="H62" s="65">
        <f>(20*2)/F62</f>
      </c>
      <c r="I62" s="65">
        <f>(F62*60)/(2*(E62-3))</f>
        <v>0</v>
      </c>
      <c r="J62" t="s" s="66">
        <f>IF(AND(I62&gt;0,I62&lt;37),"Freq",IF(I62&gt;=37,"Ampl",""))</f>
      </c>
      <c r="K62" s="64"/>
      <c r="L62" s="64"/>
      <c r="M62" s="67">
        <f>(N62*O62)*N62/60</f>
      </c>
      <c r="N62" s="67">
        <f>(20*2)/L62</f>
      </c>
      <c r="O62" s="68">
        <f>(L62*60)/(2*(K62-3))</f>
        <v>0</v>
      </c>
      <c r="P62" s="92">
        <f>R62+S62</f>
        <v>0</v>
      </c>
      <c r="Q62" t="s" s="56">
        <f>IF(ISBLANK(K62),"",(100-((K62*100)/E62)))</f>
      </c>
      <c r="R62" t="b" s="70">
        <f>IF(D62="F",VLOOKUP(M62,$V$6:$X$60,2,TRUE),IF(D62="G",VLOOKUP(M62,$V$6:$X$60,3,TRUE)))</f>
        <v>0</v>
      </c>
      <c r="S62" t="b" s="71">
        <f>IF(D62="F",VLOOKUP(K62,$Z$6:$AB$44,2,TRUE),IF(D62="G",VLOOKUP(K62,$Z$6:$AB$44,3,TRUE)))</f>
        <v>0</v>
      </c>
      <c r="T62" s="60"/>
      <c r="U62" s="60"/>
      <c r="V62" s="60"/>
      <c r="W62" s="60"/>
      <c r="X62" s="60"/>
      <c r="Y62" s="60"/>
      <c r="Z62" s="60"/>
      <c r="AA62" s="60"/>
      <c r="AB62" s="60"/>
      <c r="AC62" s="74"/>
      <c r="AD62" s="74"/>
      <c r="AE62" s="74"/>
      <c r="AF62" s="74"/>
      <c r="AG62" s="75"/>
    </row>
    <row r="63" ht="12.75" customHeight="1">
      <c r="A63" s="91"/>
      <c r="B63" s="62"/>
      <c r="C63" s="62"/>
      <c r="D63" s="63"/>
      <c r="E63" s="64"/>
      <c r="F63" s="64"/>
      <c r="G63" s="65">
        <f>(H63*I63)*H63/60</f>
      </c>
      <c r="H63" s="65">
        <f>(20*2)/F63</f>
      </c>
      <c r="I63" s="65">
        <f>(F63*60)/(2*(E63-3))</f>
        <v>0</v>
      </c>
      <c r="J63" t="s" s="66">
        <f>IF(AND(I63&gt;0,I63&lt;37),"Freq",IF(I63&gt;=37,"Ampl",""))</f>
      </c>
      <c r="K63" s="64"/>
      <c r="L63" s="64"/>
      <c r="M63" s="67">
        <f>(N63*O63)*N63/60</f>
      </c>
      <c r="N63" s="67">
        <f>(20*2)/L63</f>
      </c>
      <c r="O63" s="68">
        <f>(L63*60)/(2*(K63-3))</f>
        <v>0</v>
      </c>
      <c r="P63" s="92">
        <f>R63+S63</f>
        <v>0</v>
      </c>
      <c r="Q63" t="s" s="56">
        <f>IF(ISBLANK(K63),"",(100-((K63*100)/E63)))</f>
      </c>
      <c r="R63" t="b" s="70">
        <f>IF(D63="F",VLOOKUP(M63,$V$6:$X$60,2,TRUE),IF(D63="G",VLOOKUP(M63,$V$6:$X$60,3,TRUE)))</f>
        <v>0</v>
      </c>
      <c r="S63" t="b" s="71">
        <f>IF(D63="F",VLOOKUP(K63,$Z$6:$AB$44,2,TRUE),IF(D63="G",VLOOKUP(K63,$Z$6:$AB$44,3,TRUE)))</f>
        <v>0</v>
      </c>
      <c r="T63" s="60"/>
      <c r="U63" s="60"/>
      <c r="V63" s="60"/>
      <c r="W63" s="60"/>
      <c r="X63" s="60"/>
      <c r="Y63" s="60"/>
      <c r="Z63" s="60"/>
      <c r="AA63" s="60"/>
      <c r="AB63" s="60"/>
      <c r="AC63" s="74"/>
      <c r="AD63" s="74"/>
      <c r="AE63" s="74"/>
      <c r="AF63" s="74"/>
      <c r="AG63" s="75"/>
    </row>
    <row r="64" ht="12.75" customHeight="1">
      <c r="A64" s="91"/>
      <c r="B64" s="62"/>
      <c r="C64" s="62"/>
      <c r="D64" s="63"/>
      <c r="E64" s="64"/>
      <c r="F64" s="64"/>
      <c r="G64" s="65">
        <f>(H64*I64)*H64/60</f>
      </c>
      <c r="H64" s="65">
        <f>(20*2)/F64</f>
      </c>
      <c r="I64" s="65">
        <f>(F64*60)/(2*(E64-3))</f>
        <v>0</v>
      </c>
      <c r="J64" t="s" s="66">
        <f>IF(AND(I64&gt;0,I64&lt;37),"Freq",IF(I64&gt;=37,"Ampl",""))</f>
      </c>
      <c r="K64" s="64"/>
      <c r="L64" s="64"/>
      <c r="M64" s="67">
        <f>(N64*O64)*N64/60</f>
      </c>
      <c r="N64" s="67">
        <f>(20*2)/L64</f>
      </c>
      <c r="O64" s="68">
        <f>(L64*60)/(2*(K64-3))</f>
        <v>0</v>
      </c>
      <c r="P64" s="92">
        <f>R64+S64</f>
        <v>0</v>
      </c>
      <c r="Q64" t="s" s="56">
        <f>IF(ISBLANK(K64),"",(100-((K64*100)/E64)))</f>
      </c>
      <c r="R64" t="b" s="70">
        <f>IF(D64="F",VLOOKUP(M64,$V$6:$X$60,2,TRUE),IF(D64="G",VLOOKUP(M64,$V$6:$X$60,3,TRUE)))</f>
        <v>0</v>
      </c>
      <c r="S64" t="b" s="71">
        <f>IF(D64="F",VLOOKUP(K64,$Z$6:$AB$44,2,TRUE),IF(D64="G",VLOOKUP(K64,$Z$6:$AB$44,3,TRUE)))</f>
        <v>0</v>
      </c>
      <c r="T64" s="60"/>
      <c r="U64" s="60"/>
      <c r="V64" s="60"/>
      <c r="W64" s="60"/>
      <c r="X64" s="60"/>
      <c r="Y64" s="60"/>
      <c r="Z64" s="60"/>
      <c r="AA64" s="60"/>
      <c r="AB64" s="60"/>
      <c r="AC64" s="74"/>
      <c r="AD64" s="74"/>
      <c r="AE64" s="74"/>
      <c r="AF64" s="74"/>
      <c r="AG64" s="75"/>
    </row>
    <row r="65" ht="12.75" customHeight="1">
      <c r="A65" s="91"/>
      <c r="B65" s="62"/>
      <c r="C65" s="62"/>
      <c r="D65" s="63"/>
      <c r="E65" s="64"/>
      <c r="F65" s="64"/>
      <c r="G65" s="65">
        <f>(H65*I65)*H65/60</f>
      </c>
      <c r="H65" s="65">
        <f>(20*2)/F65</f>
      </c>
      <c r="I65" s="65">
        <f>(F65*60)/(2*(E65-3))</f>
        <v>0</v>
      </c>
      <c r="J65" t="s" s="66">
        <f>IF(AND(I65&gt;0,I65&lt;37),"Freq",IF(I65&gt;=37,"Ampl",""))</f>
      </c>
      <c r="K65" s="64"/>
      <c r="L65" s="64"/>
      <c r="M65" s="67">
        <f>(N65*O65)*N65/60</f>
      </c>
      <c r="N65" s="67">
        <f>(20*2)/L65</f>
      </c>
      <c r="O65" s="68">
        <f>(L65*60)/(2*(K65-3))</f>
        <v>0</v>
      </c>
      <c r="P65" s="92">
        <f>R65+S65</f>
        <v>0</v>
      </c>
      <c r="Q65" t="s" s="56">
        <f>IF(ISBLANK(K65),"",(100-((K65*100)/E65)))</f>
      </c>
      <c r="R65" t="b" s="70">
        <f>IF(D65="F",VLOOKUP(M65,$V$6:$X$60,2,TRUE),IF(D65="G",VLOOKUP(M65,$V$6:$X$60,3,TRUE)))</f>
        <v>0</v>
      </c>
      <c r="S65" t="b" s="71">
        <f>IF(D65="F",VLOOKUP(K65,$Z$6:$AB$44,2,TRUE),IF(D65="G",VLOOKUP(K65,$Z$6:$AB$44,3,TRUE)))</f>
        <v>0</v>
      </c>
      <c r="T65" s="60"/>
      <c r="U65" s="60"/>
      <c r="V65" s="60"/>
      <c r="W65" s="60"/>
      <c r="X65" s="60"/>
      <c r="Y65" s="60"/>
      <c r="Z65" s="60"/>
      <c r="AA65" s="60"/>
      <c r="AB65" s="60"/>
      <c r="AC65" s="74"/>
      <c r="AD65" s="74"/>
      <c r="AE65" s="74"/>
      <c r="AF65" s="74"/>
      <c r="AG65" s="75"/>
    </row>
    <row r="66" ht="12.75" customHeight="1">
      <c r="A66" s="91"/>
      <c r="B66" s="78"/>
      <c r="C66" s="78"/>
      <c r="D66" s="63"/>
      <c r="E66" s="64"/>
      <c r="F66" s="64"/>
      <c r="G66" s="65">
        <f>(H66*I66)*H66/60</f>
      </c>
      <c r="H66" s="65">
        <f>(20*2)/F66</f>
      </c>
      <c r="I66" s="65">
        <f>(F66*60)/(2*(E66-3))</f>
        <v>0</v>
      </c>
      <c r="J66" t="s" s="66">
        <f>IF(AND(I66&gt;0,I66&lt;37),"Freq",IF(I66&gt;=37,"Ampl",""))</f>
      </c>
      <c r="K66" s="64"/>
      <c r="L66" s="64"/>
      <c r="M66" s="67">
        <f>(N66*O66)*N66/60</f>
      </c>
      <c r="N66" s="67">
        <f>(20*2)/L66</f>
      </c>
      <c r="O66" s="68">
        <f>(L66*60)/(2*(K66-3))</f>
        <v>0</v>
      </c>
      <c r="P66" s="92">
        <f>R66+S66</f>
        <v>0</v>
      </c>
      <c r="Q66" t="s" s="56">
        <f>IF(ISBLANK(K66),"",(100-((K66*100)/E66)))</f>
      </c>
      <c r="R66" t="b" s="70">
        <f>IF(D66="F",VLOOKUP(M66,$V$6:$X$60,2,TRUE),IF(D66="G",VLOOKUP(M66,$V$6:$X$60,3,TRUE)))</f>
        <v>0</v>
      </c>
      <c r="S66" t="b" s="71">
        <f>IF(D66="F",VLOOKUP(K66,$Z$6:$AB$44,2,TRUE),IF(D66="G",VLOOKUP(K66,$Z$6:$AB$44,3,TRUE)))</f>
        <v>0</v>
      </c>
      <c r="T66" s="60"/>
      <c r="U66" s="60"/>
      <c r="V66" s="60"/>
      <c r="W66" s="60"/>
      <c r="X66" s="60"/>
      <c r="Y66" s="60"/>
      <c r="Z66" s="60"/>
      <c r="AA66" s="60"/>
      <c r="AB66" s="60"/>
      <c r="AC66" s="74"/>
      <c r="AD66" s="74"/>
      <c r="AE66" s="74"/>
      <c r="AF66" s="74"/>
      <c r="AG66" s="75"/>
    </row>
    <row r="67" ht="12.75" customHeight="1">
      <c r="A67" s="91"/>
      <c r="B67" s="79"/>
      <c r="C67" s="79"/>
      <c r="D67" s="63"/>
      <c r="E67" s="64"/>
      <c r="F67" s="64"/>
      <c r="G67" s="65">
        <f>(H67*I67)*H67/60</f>
      </c>
      <c r="H67" s="65">
        <f>(20*2)/F67</f>
      </c>
      <c r="I67" s="65">
        <f>(F67*60)/(2*(E67-3))</f>
        <v>0</v>
      </c>
      <c r="J67" t="s" s="66">
        <f>IF(AND(I67&gt;0,I67&lt;37),"Freq",IF(I67&gt;=37,"Ampl",""))</f>
      </c>
      <c r="K67" s="64"/>
      <c r="L67" s="64"/>
      <c r="M67" s="67">
        <f>(N67*O67)*N67/60</f>
      </c>
      <c r="N67" s="67">
        <f>(20*2)/L67</f>
      </c>
      <c r="O67" s="68">
        <f>(L67*60)/(2*(K67-3))</f>
        <v>0</v>
      </c>
      <c r="P67" s="92">
        <f>R67+S67</f>
        <v>0</v>
      </c>
      <c r="Q67" t="s" s="56">
        <f>IF(ISBLANK(K67),"",(100-((K67*100)/E67)))</f>
      </c>
      <c r="R67" t="b" s="70">
        <f>IF(D67="F",VLOOKUP(M67,$V$6:$X$60,2,TRUE),IF(D67="G",VLOOKUP(M67,$V$6:$X$60,3,TRUE)))</f>
        <v>0</v>
      </c>
      <c r="S67" t="b" s="71">
        <f>IF(D67="F",VLOOKUP(K67,$Z$6:$AB$44,2,TRUE),IF(D67="G",VLOOKUP(K67,$Z$6:$AB$44,3,TRUE)))</f>
        <v>0</v>
      </c>
      <c r="T67" s="60"/>
      <c r="U67" s="60"/>
      <c r="V67" s="60"/>
      <c r="W67" s="60"/>
      <c r="X67" s="60"/>
      <c r="Y67" s="60"/>
      <c r="Z67" s="60"/>
      <c r="AA67" s="60"/>
      <c r="AB67" s="60"/>
      <c r="AC67" s="74"/>
      <c r="AD67" s="74"/>
      <c r="AE67" s="74"/>
      <c r="AF67" s="74"/>
      <c r="AG67" s="75"/>
    </row>
    <row r="68" ht="12.75" customHeight="1">
      <c r="A68" s="91"/>
      <c r="B68" s="93"/>
      <c r="C68" s="93"/>
      <c r="D68" s="63"/>
      <c r="E68" s="64"/>
      <c r="F68" s="64"/>
      <c r="G68" s="65">
        <f>(H68*I68)*H68/60</f>
      </c>
      <c r="H68" s="65">
        <f>(20*2)/F68</f>
      </c>
      <c r="I68" s="65">
        <f>(F68*60)/(2*(E68-3))</f>
        <v>0</v>
      </c>
      <c r="J68" t="s" s="66">
        <f>IF(AND(I68&gt;0,I68&lt;37),"Freq",IF(I68&gt;=37,"Ampl",""))</f>
      </c>
      <c r="K68" s="64"/>
      <c r="L68" s="64"/>
      <c r="M68" s="67">
        <f>(N68*O68)*N68/60</f>
      </c>
      <c r="N68" s="67">
        <f>(20*2)/L68</f>
      </c>
      <c r="O68" s="68">
        <f>(L68*60)/(2*(K68-3))</f>
        <v>0</v>
      </c>
      <c r="P68" s="92">
        <f>R68+S68</f>
        <v>0</v>
      </c>
      <c r="Q68" t="s" s="56">
        <f>IF(ISBLANK(K68),"",(100-((K68*100)/E68)))</f>
      </c>
      <c r="R68" t="b" s="70">
        <f>IF(D68="F",VLOOKUP(M68,$V$6:$X$60,2,TRUE),IF(D68="G",VLOOKUP(M68,$V$6:$X$60,3,TRUE)))</f>
        <v>0</v>
      </c>
      <c r="S68" t="b" s="71">
        <f>IF(D68="F",VLOOKUP(K68,$Z$6:$AB$44,2,TRUE),IF(D68="G",VLOOKUP(K68,$Z$6:$AB$44,3,TRUE)))</f>
        <v>0</v>
      </c>
      <c r="T68" s="60"/>
      <c r="U68" s="60"/>
      <c r="V68" s="60"/>
      <c r="W68" s="60"/>
      <c r="X68" s="60"/>
      <c r="Y68" s="60"/>
      <c r="Z68" s="60"/>
      <c r="AA68" s="60"/>
      <c r="AB68" s="60"/>
      <c r="AC68" s="74"/>
      <c r="AD68" s="74"/>
      <c r="AE68" s="74"/>
      <c r="AF68" s="74"/>
      <c r="AG68" s="75"/>
    </row>
    <row r="69" ht="12.75" customHeight="1">
      <c r="A69" s="91"/>
      <c r="B69" s="93"/>
      <c r="C69" s="93"/>
      <c r="D69" s="63"/>
      <c r="E69" s="64"/>
      <c r="F69" s="64"/>
      <c r="G69" s="65">
        <f>(H69*I69)*H69/60</f>
      </c>
      <c r="H69" s="65">
        <f>(20*2)/F69</f>
      </c>
      <c r="I69" s="65">
        <f>(F69*60)/(2*(E69-3))</f>
        <v>0</v>
      </c>
      <c r="J69" t="s" s="66">
        <f>IF(AND(I69&gt;0,I69&lt;37),"Freq",IF(I69&gt;=37,"Ampl",""))</f>
      </c>
      <c r="K69" s="64"/>
      <c r="L69" s="64"/>
      <c r="M69" s="67">
        <f>(N69*O69)*N69/60</f>
      </c>
      <c r="N69" s="67">
        <f>(20*2)/L69</f>
      </c>
      <c r="O69" s="68">
        <f>(L69*60)/(2*(K69-3))</f>
        <v>0</v>
      </c>
      <c r="P69" s="92">
        <f>R69+S69</f>
        <v>0</v>
      </c>
      <c r="Q69" t="s" s="56">
        <f>IF(ISBLANK(K69),"",(100-((K69*100)/E69)))</f>
      </c>
      <c r="R69" t="b" s="70">
        <f>IF(D69="F",VLOOKUP(M69,$V$6:$X$60,2,TRUE),IF(D69="G",VLOOKUP(M69,$V$6:$X$60,3,TRUE)))</f>
        <v>0</v>
      </c>
      <c r="S69" t="b" s="71">
        <f>IF(D69="F",VLOOKUP(K69,$Z$6:$AB$44,2,TRUE),IF(D69="G",VLOOKUP(K69,$Z$6:$AB$44,3,TRUE)))</f>
        <v>0</v>
      </c>
      <c r="T69" s="60"/>
      <c r="U69" s="60"/>
      <c r="V69" s="60"/>
      <c r="W69" s="60"/>
      <c r="X69" s="60"/>
      <c r="Y69" s="60"/>
      <c r="Z69" s="60"/>
      <c r="AA69" s="60"/>
      <c r="AB69" s="60"/>
      <c r="AC69" s="74"/>
      <c r="AD69" s="74"/>
      <c r="AE69" s="74"/>
      <c r="AF69" s="74"/>
      <c r="AG69" s="75"/>
    </row>
    <row r="70" ht="12.75" customHeight="1">
      <c r="A70" s="91"/>
      <c r="B70" s="94"/>
      <c r="C70" s="94"/>
      <c r="D70" s="63"/>
      <c r="E70" s="64"/>
      <c r="F70" s="64"/>
      <c r="G70" s="65">
        <f>(H70*I70)*H70/60</f>
      </c>
      <c r="H70" s="65">
        <f>(20*2)/F70</f>
      </c>
      <c r="I70" s="65">
        <f>(F70*60)/(2*(E70-3))</f>
        <v>0</v>
      </c>
      <c r="J70" t="s" s="66">
        <f>IF(AND(I70&gt;0,I70&lt;37),"Freq",IF(I70&gt;=37,"Ampl",""))</f>
      </c>
      <c r="K70" s="64"/>
      <c r="L70" s="64"/>
      <c r="M70" s="67">
        <f>(N70*O70)*N70/60</f>
      </c>
      <c r="N70" s="67">
        <f>(20*2)/L70</f>
      </c>
      <c r="O70" s="68">
        <f>(L70*60)/(2*(K70-3))</f>
        <v>0</v>
      </c>
      <c r="P70" s="92">
        <f>R70+S70</f>
        <v>0</v>
      </c>
      <c r="Q70" t="s" s="56">
        <f>IF(ISBLANK(K70),"",(100-((K70*100)/E70)))</f>
      </c>
      <c r="R70" t="b" s="70">
        <f>IF(D70="F",VLOOKUP(M70,$V$6:$X$60,2,TRUE),IF(D70="G",VLOOKUP(M70,$V$6:$X$60,3,TRUE)))</f>
        <v>0</v>
      </c>
      <c r="S70" t="b" s="71">
        <f>IF(D70="F",VLOOKUP(K70,$Z$6:$AB$44,2,TRUE),IF(D70="G",VLOOKUP(K70,$Z$6:$AB$44,3,TRUE)))</f>
        <v>0</v>
      </c>
      <c r="T70" s="60"/>
      <c r="U70" s="60"/>
      <c r="V70" s="60"/>
      <c r="W70" s="60"/>
      <c r="X70" s="60"/>
      <c r="Y70" s="60"/>
      <c r="Z70" s="60"/>
      <c r="AA70" s="60"/>
      <c r="AB70" s="60"/>
      <c r="AC70" s="74"/>
      <c r="AD70" s="74"/>
      <c r="AE70" s="74"/>
      <c r="AF70" s="74"/>
      <c r="AG70" s="75"/>
    </row>
    <row r="71" ht="12.75" customHeight="1">
      <c r="A71" s="91"/>
      <c r="B71" s="94"/>
      <c r="C71" s="94"/>
      <c r="D71" s="63"/>
      <c r="E71" s="64"/>
      <c r="F71" s="64"/>
      <c r="G71" s="65">
        <f>(H71*I71)*H71/60</f>
      </c>
      <c r="H71" s="65">
        <f>(20*2)/F71</f>
      </c>
      <c r="I71" s="65">
        <f>(F71*60)/(2*(E71-3))</f>
        <v>0</v>
      </c>
      <c r="J71" t="s" s="66">
        <f>IF(AND(I71&gt;0,I71&lt;37),"Freq",IF(I71&gt;=37,"Ampl",""))</f>
      </c>
      <c r="K71" s="64"/>
      <c r="L71" s="64"/>
      <c r="M71" s="67">
        <f>(N71*O71)*N71/60</f>
      </c>
      <c r="N71" s="67">
        <f>(20*2)/L71</f>
      </c>
      <c r="O71" s="68">
        <f>(L71*60)/(2*(K71-3))</f>
        <v>0</v>
      </c>
      <c r="P71" s="92">
        <f>R71+S71</f>
        <v>0</v>
      </c>
      <c r="Q71" t="s" s="56">
        <f>IF(ISBLANK(K71),"",(100-((K71*100)/E71)))</f>
      </c>
      <c r="R71" t="b" s="95">
        <f>IF(D71="F",VLOOKUP(G71,$V$6:$X$60,2,TRUE),IF(D71="G",VLOOKUP(G71,$V$6:$X$60,3,TRUE)))</f>
        <v>0</v>
      </c>
      <c r="S71" t="b" s="96">
        <f>IF(D71="F",VLOOKUP(E71,$Z$6:$AB$44,2,TRUE),IF(D71="G",VLOOKUP(E71,$Z$6:$AB$44,3,TRUE)))</f>
        <v>0</v>
      </c>
      <c r="T71" s="60"/>
      <c r="U71" s="60"/>
      <c r="V71" s="60"/>
      <c r="W71" s="60"/>
      <c r="X71" s="60"/>
      <c r="Y71" s="60"/>
      <c r="Z71" s="60"/>
      <c r="AA71" s="60"/>
      <c r="AB71" s="60"/>
      <c r="AC71" s="74"/>
      <c r="AD71" s="74"/>
      <c r="AE71" s="74"/>
      <c r="AF71" s="74"/>
      <c r="AG71" s="75"/>
    </row>
    <row r="72" ht="12.75" customHeight="1">
      <c r="A72" s="97"/>
      <c r="B72" s="98"/>
      <c r="C72" s="98"/>
      <c r="D72" s="99"/>
      <c r="E72" s="99"/>
      <c r="F72" s="100"/>
      <c r="G72" s="101"/>
      <c r="H72" s="101"/>
      <c r="I72" s="102"/>
      <c r="J72" s="103"/>
      <c r="K72" s="104"/>
      <c r="L72" s="99"/>
      <c r="M72" s="99"/>
      <c r="N72" s="100"/>
      <c r="O72" s="101"/>
      <c r="P72" s="105"/>
      <c r="Q72" s="106"/>
      <c r="R72" s="77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74"/>
      <c r="AD72" s="74"/>
      <c r="AE72" s="74"/>
      <c r="AF72" s="74"/>
      <c r="AG72" s="75"/>
    </row>
    <row r="73" ht="12.75" customHeight="1">
      <c r="A73" s="107"/>
      <c r="B73" s="108"/>
      <c r="C73" s="108"/>
      <c r="D73" s="109"/>
      <c r="E73" s="109"/>
      <c r="F73" s="110"/>
      <c r="G73" s="20"/>
      <c r="H73" s="20"/>
      <c r="I73" s="21"/>
      <c r="J73" s="111"/>
      <c r="K73" s="112"/>
      <c r="L73" s="109"/>
      <c r="M73" s="109"/>
      <c r="N73" s="110"/>
      <c r="O73" s="20"/>
      <c r="P73" s="113"/>
      <c r="Q73" s="114"/>
      <c r="R73" s="77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74"/>
      <c r="AD73" s="74"/>
      <c r="AE73" s="74"/>
      <c r="AF73" s="74"/>
      <c r="AG73" s="75"/>
    </row>
    <row r="74" ht="12.75" customHeight="1">
      <c r="A74" s="61"/>
      <c r="B74" s="62"/>
      <c r="C74" s="62"/>
      <c r="D74" s="63"/>
      <c r="E74" s="64"/>
      <c r="F74" s="64"/>
      <c r="G74" s="65">
        <f>(H74*I74)*H74/60</f>
      </c>
      <c r="H74" s="65">
        <f>(20*2)/F74</f>
      </c>
      <c r="I74" s="65">
        <f>(F74*60)/(2*(E74-3))</f>
        <v>0</v>
      </c>
      <c r="J74" t="s" s="66">
        <f>IF(AND(I74&gt;0,I74&lt;37),"Freq",IF(I74&gt;=37,"Ampl",""))</f>
      </c>
      <c r="K74" s="64"/>
      <c r="L74" s="64"/>
      <c r="M74" s="67">
        <f>(N74*O74)*N74/60</f>
      </c>
      <c r="N74" s="67">
        <f>(20*2)/L74</f>
      </c>
      <c r="O74" s="68">
        <f>(L74*60)/(2*(K74-3))</f>
        <v>0</v>
      </c>
      <c r="P74" s="92">
        <f>R74+S74</f>
        <v>0</v>
      </c>
      <c r="Q74" t="s" s="56">
        <f>IF(ISBLANK(K74),"",(100-((K74*100)/E74)))</f>
      </c>
      <c r="R74" t="b" s="70">
        <f>IF(D74="F",VLOOKUP(M74,$V$6:$X$60,2,TRUE),IF(D74="G",VLOOKUP(M74,$V$6:$X$60,3,TRUE)))</f>
        <v>0</v>
      </c>
      <c r="S74" t="b" s="71">
        <f>IF(D74="F",VLOOKUP(K74,$Z$6:$AB$44,2,TRUE),IF(D74="G",VLOOKUP(K74,$Z$6:$AB$44,3,TRUE)))</f>
        <v>0</v>
      </c>
      <c r="T74" s="60"/>
      <c r="U74" s="60"/>
      <c r="V74" s="60"/>
      <c r="W74" s="60"/>
      <c r="X74" s="60"/>
      <c r="Y74" s="60"/>
      <c r="Z74" s="60"/>
      <c r="AA74" s="60"/>
      <c r="AB74" s="60"/>
      <c r="AC74" s="74"/>
      <c r="AD74" s="74"/>
      <c r="AE74" s="74"/>
      <c r="AF74" s="74"/>
      <c r="AG74" s="75"/>
    </row>
    <row r="75" ht="12.75" customHeight="1">
      <c r="A75" s="61"/>
      <c r="B75" s="62"/>
      <c r="C75" s="62"/>
      <c r="D75" s="63"/>
      <c r="E75" s="64"/>
      <c r="F75" s="64"/>
      <c r="G75" s="65">
        <f>(H75*I75)*H75/60</f>
      </c>
      <c r="H75" s="65">
        <f>(20*2)/F75</f>
      </c>
      <c r="I75" s="65">
        <f>(F75*60)/(2*(E75-3))</f>
        <v>0</v>
      </c>
      <c r="J75" t="s" s="66">
        <f>IF(AND(I75&gt;0,I75&lt;37),"Freq",IF(I75&gt;=37,"Ampl",""))</f>
      </c>
      <c r="K75" s="64"/>
      <c r="L75" s="64"/>
      <c r="M75" s="67">
        <f>(N75*O75)*N75/60</f>
      </c>
      <c r="N75" s="67">
        <f>(20*2)/L75</f>
      </c>
      <c r="O75" s="68">
        <f>(L75*60)/(2*(K75-3))</f>
        <v>0</v>
      </c>
      <c r="P75" s="92">
        <f>R75+S75</f>
        <v>0</v>
      </c>
      <c r="Q75" t="s" s="56">
        <f>IF(ISBLANK(K75),"",(100-((K75*100)/E75)))</f>
      </c>
      <c r="R75" t="b" s="70">
        <f>IF(D75="F",VLOOKUP(M75,$V$6:$X$60,2,TRUE),IF(D75="G",VLOOKUP(M75,$V$6:$X$60,3,TRUE)))</f>
        <v>0</v>
      </c>
      <c r="S75" t="b" s="71">
        <f>IF(D75="F",VLOOKUP(K75,$Z$6:$AB$44,2,TRUE),IF(D75="G",VLOOKUP(K75,$Z$6:$AB$44,3,TRUE)))</f>
        <v>0</v>
      </c>
      <c r="T75" s="60"/>
      <c r="U75" s="60"/>
      <c r="V75" s="60"/>
      <c r="W75" s="60"/>
      <c r="X75" s="60"/>
      <c r="Y75" s="60"/>
      <c r="Z75" s="60"/>
      <c r="AA75" s="60"/>
      <c r="AB75" s="60"/>
      <c r="AC75" s="74"/>
      <c r="AD75" s="74"/>
      <c r="AE75" s="74"/>
      <c r="AF75" s="74"/>
      <c r="AG75" s="75"/>
    </row>
    <row r="76" ht="12.75" customHeight="1">
      <c r="A76" s="61"/>
      <c r="B76" s="62"/>
      <c r="C76" s="62"/>
      <c r="D76" s="63"/>
      <c r="E76" s="64"/>
      <c r="F76" s="64"/>
      <c r="G76" s="65">
        <f>(H76*I76)*H76/60</f>
      </c>
      <c r="H76" s="65">
        <f>(20*2)/F76</f>
      </c>
      <c r="I76" s="65">
        <f>(F76*60)/(2*(E76-3))</f>
        <v>0</v>
      </c>
      <c r="J76" t="s" s="66">
        <f>IF(AND(I76&gt;0,I76&lt;37),"Freq",IF(I76&gt;=37,"Ampl",""))</f>
      </c>
      <c r="K76" s="64"/>
      <c r="L76" s="64"/>
      <c r="M76" s="67">
        <f>(N76*O76)*N76/60</f>
      </c>
      <c r="N76" s="67">
        <f>(20*2)/L76</f>
      </c>
      <c r="O76" s="68">
        <f>(L76*60)/(2*(K76-3))</f>
        <v>0</v>
      </c>
      <c r="P76" s="92">
        <f>R76+S76</f>
        <v>0</v>
      </c>
      <c r="Q76" t="s" s="56">
        <f>IF(ISBLANK(K76),"",(100-((K76*100)/E76)))</f>
      </c>
      <c r="R76" t="b" s="70">
        <f>IF(D76="F",VLOOKUP(M76,$V$6:$X$60,2,TRUE),IF(D76="G",VLOOKUP(M76,$V$6:$X$60,3,TRUE)))</f>
        <v>0</v>
      </c>
      <c r="S76" t="b" s="71">
        <f>IF(D76="F",VLOOKUP(K76,$Z$6:$AB$44,2,TRUE),IF(D76="G",VLOOKUP(K76,$Z$6:$AB$44,3,TRUE)))</f>
        <v>0</v>
      </c>
      <c r="T76" s="60"/>
      <c r="U76" s="60"/>
      <c r="V76" s="60"/>
      <c r="W76" s="60"/>
      <c r="X76" s="60"/>
      <c r="Y76" s="60"/>
      <c r="Z76" s="60"/>
      <c r="AA76" s="60"/>
      <c r="AB76" s="60"/>
      <c r="AC76" s="74"/>
      <c r="AD76" s="74"/>
      <c r="AE76" s="74"/>
      <c r="AF76" s="74"/>
      <c r="AG76" s="75"/>
    </row>
    <row r="77" ht="12.75" customHeight="1">
      <c r="A77" s="61"/>
      <c r="B77" s="62"/>
      <c r="C77" s="62"/>
      <c r="D77" s="63"/>
      <c r="E77" s="64"/>
      <c r="F77" s="64"/>
      <c r="G77" s="65">
        <f>(H77*I77)*H77/60</f>
      </c>
      <c r="H77" s="65">
        <f>(20*2)/F77</f>
      </c>
      <c r="I77" s="65">
        <f>(F77*60)/(2*(E77-3))</f>
        <v>0</v>
      </c>
      <c r="J77" t="s" s="66">
        <f>IF(AND(I77&gt;0,I77&lt;37),"Freq",IF(I77&gt;=37,"Ampl",""))</f>
      </c>
      <c r="K77" s="64"/>
      <c r="L77" s="64"/>
      <c r="M77" s="67">
        <f>(N77*O77)*N77/60</f>
      </c>
      <c r="N77" s="67">
        <f>(20*2)/L77</f>
      </c>
      <c r="O77" s="68">
        <f>(L77*60)/(2*(K77-3))</f>
        <v>0</v>
      </c>
      <c r="P77" s="92">
        <f>R77+S77</f>
        <v>0</v>
      </c>
      <c r="Q77" t="s" s="56">
        <f>IF(ISBLANK(K77),"",(100-((K77*100)/E77)))</f>
      </c>
      <c r="R77" t="b" s="70">
        <f>IF(D77="F",VLOOKUP(M77,$V$6:$X$60,2,TRUE),IF(D77="G",VLOOKUP(M77,$V$6:$X$60,3,TRUE)))</f>
        <v>0</v>
      </c>
      <c r="S77" t="b" s="71">
        <f>IF(D77="F",VLOOKUP(K77,$Z$6:$AB$44,2,TRUE),IF(D77="G",VLOOKUP(K77,$Z$6:$AB$44,3,TRUE)))</f>
        <v>0</v>
      </c>
      <c r="T77" s="60"/>
      <c r="U77" s="60"/>
      <c r="V77" s="60"/>
      <c r="W77" s="60"/>
      <c r="X77" s="60"/>
      <c r="Y77" s="60"/>
      <c r="Z77" s="60"/>
      <c r="AA77" s="60"/>
      <c r="AB77" s="60"/>
      <c r="AC77" s="74"/>
      <c r="AD77" s="74"/>
      <c r="AE77" s="74"/>
      <c r="AF77" s="74"/>
      <c r="AG77" s="75"/>
    </row>
    <row r="78" ht="12.75" customHeight="1">
      <c r="A78" s="61"/>
      <c r="B78" s="62"/>
      <c r="C78" s="62"/>
      <c r="D78" s="63"/>
      <c r="E78" s="64"/>
      <c r="F78" s="64"/>
      <c r="G78" s="65">
        <f>(H78*I78)*H78/60</f>
      </c>
      <c r="H78" s="65">
        <f>(20*2)/F78</f>
      </c>
      <c r="I78" s="65">
        <f>(F78*60)/(2*(E78-3))</f>
        <v>0</v>
      </c>
      <c r="J78" t="s" s="66">
        <f>IF(AND(I78&gt;0,I78&lt;37),"Freq",IF(I78&gt;=37,"Ampl",""))</f>
      </c>
      <c r="K78" s="64"/>
      <c r="L78" s="64"/>
      <c r="M78" s="67">
        <f>(N78*O78)*N78/60</f>
      </c>
      <c r="N78" s="67">
        <f>(20*2)/L78</f>
      </c>
      <c r="O78" s="68">
        <f>(L78*60)/(2*(K78-3))</f>
        <v>0</v>
      </c>
      <c r="P78" s="92">
        <f>R78+S78</f>
        <v>0</v>
      </c>
      <c r="Q78" t="s" s="56">
        <f>IF(ISBLANK(K78),"",(100-((K78*100)/E78)))</f>
      </c>
      <c r="R78" t="b" s="70">
        <f>IF(D78="F",VLOOKUP(M78,$V$6:$X$60,2,TRUE),IF(D78="G",VLOOKUP(M78,$V$6:$X$60,3,TRUE)))</f>
        <v>0</v>
      </c>
      <c r="S78" t="b" s="71">
        <f>IF(D78="F",VLOOKUP(K78,$Z$6:$AB$44,2,TRUE),IF(D78="G",VLOOKUP(K78,$Z$6:$AB$44,3,TRUE)))</f>
        <v>0</v>
      </c>
      <c r="T78" s="60"/>
      <c r="U78" s="60"/>
      <c r="V78" s="60"/>
      <c r="W78" s="60"/>
      <c r="X78" s="60"/>
      <c r="Y78" s="60"/>
      <c r="Z78" s="60"/>
      <c r="AA78" s="60"/>
      <c r="AB78" s="60"/>
      <c r="AC78" s="74"/>
      <c r="AD78" s="74"/>
      <c r="AE78" s="74"/>
      <c r="AF78" s="74"/>
      <c r="AG78" s="75"/>
    </row>
    <row r="79" ht="12.75" customHeight="1">
      <c r="A79" s="61"/>
      <c r="B79" s="62"/>
      <c r="C79" s="62"/>
      <c r="D79" s="63"/>
      <c r="E79" s="64"/>
      <c r="F79" s="64"/>
      <c r="G79" s="65">
        <f>(H79*I79)*H79/60</f>
      </c>
      <c r="H79" s="65">
        <f>(20*2)/F79</f>
      </c>
      <c r="I79" s="65">
        <f>(F79*60)/(2*(E79-3))</f>
        <v>0</v>
      </c>
      <c r="J79" t="s" s="66">
        <f>IF(AND(I79&gt;0,I79&lt;37),"Freq",IF(I79&gt;=37,"Ampl",""))</f>
      </c>
      <c r="K79" s="64"/>
      <c r="L79" s="64"/>
      <c r="M79" s="67">
        <f>(N79*O79)*N79/60</f>
      </c>
      <c r="N79" s="67">
        <f>(20*2)/L79</f>
      </c>
      <c r="O79" s="68">
        <f>(L79*60)/(2*(K79-3))</f>
        <v>0</v>
      </c>
      <c r="P79" s="92">
        <f>R79+S79</f>
        <v>0</v>
      </c>
      <c r="Q79" t="s" s="56">
        <f>IF(ISBLANK(K79),"",(100-((K79*100)/E79)))</f>
      </c>
      <c r="R79" t="b" s="70">
        <f>IF(D79="F",VLOOKUP(M79,$V$6:$X$60,2,TRUE),IF(D79="G",VLOOKUP(M79,$V$6:$X$60,3,TRUE)))</f>
        <v>0</v>
      </c>
      <c r="S79" t="b" s="71">
        <f>IF(D79="F",VLOOKUP(K79,$Z$6:$AB$44,2,TRUE),IF(D79="G",VLOOKUP(K79,$Z$6:$AB$44,3,TRUE)))</f>
        <v>0</v>
      </c>
      <c r="T79" s="60"/>
      <c r="U79" s="60"/>
      <c r="V79" s="60"/>
      <c r="W79" s="60"/>
      <c r="X79" s="60"/>
      <c r="Y79" s="60"/>
      <c r="Z79" s="60"/>
      <c r="AA79" s="60"/>
      <c r="AB79" s="60"/>
      <c r="AC79" s="74"/>
      <c r="AD79" s="74"/>
      <c r="AE79" s="74"/>
      <c r="AF79" s="74"/>
      <c r="AG79" s="75"/>
    </row>
    <row r="80" ht="12.75" customHeight="1">
      <c r="A80" s="61"/>
      <c r="B80" s="62"/>
      <c r="C80" s="62"/>
      <c r="D80" s="63"/>
      <c r="E80" s="64"/>
      <c r="F80" s="64"/>
      <c r="G80" s="65">
        <f>(H80*I80)*H80/60</f>
      </c>
      <c r="H80" s="65">
        <f>(20*2)/F80</f>
      </c>
      <c r="I80" s="65">
        <f>(F80*60)/(2*(E80-3))</f>
        <v>0</v>
      </c>
      <c r="J80" t="s" s="66">
        <f>IF(AND(I80&gt;0,I80&lt;37),"Freq",IF(I80&gt;=37,"Ampl",""))</f>
      </c>
      <c r="K80" s="64"/>
      <c r="L80" s="64"/>
      <c r="M80" s="67">
        <f>(N80*O80)*N80/60</f>
      </c>
      <c r="N80" s="67">
        <f>(20*2)/L80</f>
      </c>
      <c r="O80" s="68">
        <f>(L80*60)/(2*(K80-3))</f>
        <v>0</v>
      </c>
      <c r="P80" s="92">
        <f>R80+S80</f>
        <v>0</v>
      </c>
      <c r="Q80" t="s" s="56">
        <f>IF(ISBLANK(K80),"",(100-((K80*100)/E80)))</f>
      </c>
      <c r="R80" t="b" s="70">
        <f>IF(D80="F",VLOOKUP(M80,$V$6:$X$60,2,TRUE),IF(D80="G",VLOOKUP(M80,$V$6:$X$60,3,TRUE)))</f>
        <v>0</v>
      </c>
      <c r="S80" t="b" s="71">
        <f>IF(D80="F",VLOOKUP(K80,$Z$6:$AB$44,2,TRUE),IF(D80="G",VLOOKUP(K80,$Z$6:$AB$44,3,TRUE)))</f>
        <v>0</v>
      </c>
      <c r="T80" s="60"/>
      <c r="U80" s="60"/>
      <c r="V80" s="60"/>
      <c r="W80" s="60"/>
      <c r="X80" s="60"/>
      <c r="Y80" s="60"/>
      <c r="Z80" s="60"/>
      <c r="AA80" s="60"/>
      <c r="AB80" s="60"/>
      <c r="AC80" s="74"/>
      <c r="AD80" s="74"/>
      <c r="AE80" s="74"/>
      <c r="AF80" s="74"/>
      <c r="AG80" s="75"/>
    </row>
    <row r="81" ht="12.75" customHeight="1">
      <c r="A81" s="61"/>
      <c r="B81" s="62"/>
      <c r="C81" s="62"/>
      <c r="D81" s="63"/>
      <c r="E81" s="64"/>
      <c r="F81" s="64"/>
      <c r="G81" s="65">
        <f>(H81*I81)*H81/60</f>
      </c>
      <c r="H81" s="65">
        <f>(20*2)/F81</f>
      </c>
      <c r="I81" s="65">
        <f>(F81*60)/(2*(E81-3))</f>
        <v>0</v>
      </c>
      <c r="J81" t="s" s="66">
        <f>IF(AND(I81&gt;0,I81&lt;37),"Freq",IF(I81&gt;=37,"Ampl",""))</f>
      </c>
      <c r="K81" s="64"/>
      <c r="L81" s="64"/>
      <c r="M81" s="67">
        <f>(N81*O81)*N81/60</f>
      </c>
      <c r="N81" s="67">
        <f>(20*2)/L81</f>
      </c>
      <c r="O81" s="68">
        <f>(L81*60)/(2*(K81-3))</f>
        <v>0</v>
      </c>
      <c r="P81" s="92">
        <f>R81+S81</f>
        <v>0</v>
      </c>
      <c r="Q81" t="s" s="56">
        <f>IF(ISBLANK(K81),"",(100-((K81*100)/E81)))</f>
      </c>
      <c r="R81" t="b" s="70">
        <f>IF(D81="F",VLOOKUP(M81,$V$6:$X$60,2,TRUE),IF(D81="G",VLOOKUP(M81,$V$6:$X$60,3,TRUE)))</f>
        <v>0</v>
      </c>
      <c r="S81" t="b" s="71">
        <f>IF(D81="F",VLOOKUP(K81,$Z$6:$AB$44,2,TRUE),IF(D81="G",VLOOKUP(K81,$Z$6:$AB$44,3,TRUE)))</f>
        <v>0</v>
      </c>
      <c r="T81" s="60"/>
      <c r="U81" s="60"/>
      <c r="V81" s="60"/>
      <c r="W81" s="60"/>
      <c r="X81" s="60"/>
      <c r="Y81" s="60"/>
      <c r="Z81" s="60"/>
      <c r="AA81" s="60"/>
      <c r="AB81" s="60"/>
      <c r="AC81" s="74"/>
      <c r="AD81" s="74"/>
      <c r="AE81" s="74"/>
      <c r="AF81" s="74"/>
      <c r="AG81" s="75"/>
    </row>
    <row r="82" ht="12.75" customHeight="1">
      <c r="A82" s="61"/>
      <c r="B82" s="62"/>
      <c r="C82" s="62"/>
      <c r="D82" s="63"/>
      <c r="E82" s="64"/>
      <c r="F82" s="64"/>
      <c r="G82" s="65">
        <f>(H82*I82)*H82/60</f>
      </c>
      <c r="H82" s="65">
        <f>(20*2)/F82</f>
      </c>
      <c r="I82" s="65">
        <f>(F82*60)/(2*(E82-3))</f>
        <v>0</v>
      </c>
      <c r="J82" t="s" s="66">
        <f>IF(AND(I82&gt;0,I82&lt;37),"Freq",IF(I82&gt;=37,"Ampl",""))</f>
      </c>
      <c r="K82" s="64"/>
      <c r="L82" s="64"/>
      <c r="M82" s="67">
        <f>(N82*O82)*N82/60</f>
      </c>
      <c r="N82" s="67">
        <f>(20*2)/L82</f>
      </c>
      <c r="O82" s="68">
        <f>(L82*60)/(2*(K82-3))</f>
        <v>0</v>
      </c>
      <c r="P82" s="92">
        <f>R82+S82</f>
        <v>0</v>
      </c>
      <c r="Q82" t="s" s="56">
        <f>IF(ISBLANK(K82),"",(100-((K82*100)/E82)))</f>
      </c>
      <c r="R82" t="b" s="70">
        <f>IF(D82="F",VLOOKUP(M82,$V$6:$X$60,2,TRUE),IF(D82="G",VLOOKUP(M82,$V$6:$X$60,3,TRUE)))</f>
        <v>0</v>
      </c>
      <c r="S82" t="b" s="71">
        <f>IF(D82="F",VLOOKUP(K82,$Z$6:$AB$44,2,TRUE),IF(D82="G",VLOOKUP(K82,$Z$6:$AB$44,3,TRUE)))</f>
        <v>0</v>
      </c>
      <c r="T82" s="60"/>
      <c r="U82" s="60"/>
      <c r="V82" s="60"/>
      <c r="W82" s="60"/>
      <c r="X82" s="60"/>
      <c r="Y82" s="60"/>
      <c r="Z82" s="60"/>
      <c r="AA82" s="60"/>
      <c r="AB82" s="60"/>
      <c r="AC82" s="74"/>
      <c r="AD82" s="74"/>
      <c r="AE82" s="74"/>
      <c r="AF82" s="74"/>
      <c r="AG82" s="75"/>
    </row>
    <row r="83" ht="12.75" customHeight="1">
      <c r="A83" s="61"/>
      <c r="B83" s="62"/>
      <c r="C83" s="62"/>
      <c r="D83" s="63"/>
      <c r="E83" s="64"/>
      <c r="F83" s="64"/>
      <c r="G83" s="65">
        <f>(H83*I83)*H83/60</f>
      </c>
      <c r="H83" s="65">
        <f>(20*2)/F83</f>
      </c>
      <c r="I83" s="65">
        <f>(F83*60)/(2*(E83-3))</f>
        <v>0</v>
      </c>
      <c r="J83" t="s" s="66">
        <f>IF(AND(I83&gt;0,I83&lt;37),"Freq",IF(I83&gt;=37,"Ampl",""))</f>
      </c>
      <c r="K83" s="64"/>
      <c r="L83" s="64"/>
      <c r="M83" s="67">
        <f>(N83*O83)*N83/60</f>
      </c>
      <c r="N83" s="67">
        <f>(20*2)/L83</f>
      </c>
      <c r="O83" s="68">
        <f>(L83*60)/(2*(K83-3))</f>
        <v>0</v>
      </c>
      <c r="P83" s="92">
        <f>R83+S83</f>
        <v>0</v>
      </c>
      <c r="Q83" t="s" s="56">
        <f>IF(ISBLANK(K83),"",(100-((K83*100)/E83)))</f>
      </c>
      <c r="R83" t="b" s="70">
        <f>IF(D83="F",VLOOKUP(M83,$V$6:$X$60,2,TRUE),IF(D83="G",VLOOKUP(M83,$V$6:$X$60,3,TRUE)))</f>
        <v>0</v>
      </c>
      <c r="S83" t="b" s="71">
        <f>IF(D83="F",VLOOKUP(K83,$Z$6:$AB$44,2,TRUE),IF(D83="G",VLOOKUP(K83,$Z$6:$AB$44,3,TRUE)))</f>
        <v>0</v>
      </c>
      <c r="T83" s="60"/>
      <c r="U83" s="60"/>
      <c r="V83" s="60"/>
      <c r="W83" s="60"/>
      <c r="X83" s="60"/>
      <c r="Y83" s="60"/>
      <c r="Z83" s="60"/>
      <c r="AA83" s="60"/>
      <c r="AB83" s="60"/>
      <c r="AC83" s="74"/>
      <c r="AD83" s="74"/>
      <c r="AE83" s="74"/>
      <c r="AF83" s="74"/>
      <c r="AG83" s="75"/>
    </row>
    <row r="84" ht="12.75" customHeight="1">
      <c r="A84" s="61"/>
      <c r="B84" s="62"/>
      <c r="C84" s="62"/>
      <c r="D84" s="63"/>
      <c r="E84" s="64"/>
      <c r="F84" s="64"/>
      <c r="G84" s="65">
        <f>(H84*I84)*H84/60</f>
      </c>
      <c r="H84" s="65">
        <f>(20*2)/F84</f>
      </c>
      <c r="I84" s="65">
        <f>(F84*60)/(2*(E84-3))</f>
        <v>0</v>
      </c>
      <c r="J84" t="s" s="66">
        <f>IF(AND(I84&gt;0,I84&lt;37),"Freq",IF(I84&gt;=37,"Ampl",""))</f>
      </c>
      <c r="K84" s="64"/>
      <c r="L84" s="64"/>
      <c r="M84" s="67">
        <f>(N84*O84)*N84/60</f>
      </c>
      <c r="N84" s="67">
        <f>(20*2)/L84</f>
      </c>
      <c r="O84" s="68">
        <f>(L84*60)/(2*(K84-3))</f>
        <v>0</v>
      </c>
      <c r="P84" s="92">
        <f>R84+S84</f>
        <v>0</v>
      </c>
      <c r="Q84" t="s" s="56">
        <f>IF(ISBLANK(K84),"",(100-((K84*100)/E84)))</f>
      </c>
      <c r="R84" t="b" s="70">
        <f>IF(D84="F",VLOOKUP(M84,$V$6:$X$60,2,TRUE),IF(D84="G",VLOOKUP(M84,$V$6:$X$60,3,TRUE)))</f>
        <v>0</v>
      </c>
      <c r="S84" t="b" s="71">
        <f>IF(D84="F",VLOOKUP(K84,$Z$6:$AB$44,2,TRUE),IF(D84="G",VLOOKUP(K84,$Z$6:$AB$44,3,TRUE)))</f>
        <v>0</v>
      </c>
      <c r="T84" s="60"/>
      <c r="U84" s="60"/>
      <c r="V84" s="60"/>
      <c r="W84" s="60"/>
      <c r="X84" s="60"/>
      <c r="Y84" s="60"/>
      <c r="Z84" s="60"/>
      <c r="AA84" s="60"/>
      <c r="AB84" s="60"/>
      <c r="AC84" s="74"/>
      <c r="AD84" s="74"/>
      <c r="AE84" s="74"/>
      <c r="AF84" s="74"/>
      <c r="AG84" s="75"/>
    </row>
    <row r="85" ht="12.75" customHeight="1">
      <c r="A85" s="61"/>
      <c r="B85" s="62"/>
      <c r="C85" s="62"/>
      <c r="D85" s="63"/>
      <c r="E85" s="64"/>
      <c r="F85" s="64"/>
      <c r="G85" s="65">
        <f>(H85*I85)*H85/60</f>
      </c>
      <c r="H85" s="65">
        <f>(20*2)/F85</f>
      </c>
      <c r="I85" s="65">
        <f>(F85*60)/(2*(E85-3))</f>
        <v>0</v>
      </c>
      <c r="J85" t="s" s="66">
        <f>IF(AND(I85&gt;0,I85&lt;37),"Freq",IF(I85&gt;=37,"Ampl",""))</f>
      </c>
      <c r="K85" s="64"/>
      <c r="L85" s="64"/>
      <c r="M85" s="67">
        <f>(N85*O85)*N85/60</f>
      </c>
      <c r="N85" s="67">
        <f>(20*2)/L85</f>
      </c>
      <c r="O85" s="68">
        <f>(L85*60)/(2*(K85-3))</f>
        <v>0</v>
      </c>
      <c r="P85" s="92">
        <f>R85+S85</f>
        <v>0</v>
      </c>
      <c r="Q85" t="s" s="56">
        <f>IF(ISBLANK(K85),"",(100-((K85*100)/E85)))</f>
      </c>
      <c r="R85" t="b" s="70">
        <f>IF(D85="F",VLOOKUP(M85,$V$6:$X$60,2,TRUE),IF(D85="G",VLOOKUP(M85,$V$6:$X$60,3,TRUE)))</f>
        <v>0</v>
      </c>
      <c r="S85" t="b" s="71">
        <f>IF(D85="F",VLOOKUP(K85,$Z$6:$AB$44,2,TRUE),IF(D85="G",VLOOKUP(K85,$Z$6:$AB$44,3,TRUE)))</f>
        <v>0</v>
      </c>
      <c r="T85" s="60"/>
      <c r="U85" s="60"/>
      <c r="V85" s="60"/>
      <c r="W85" s="60"/>
      <c r="X85" s="60"/>
      <c r="Y85" s="60"/>
      <c r="Z85" s="60"/>
      <c r="AA85" s="60"/>
      <c r="AB85" s="60"/>
      <c r="AC85" s="74"/>
      <c r="AD85" s="74"/>
      <c r="AE85" s="74"/>
      <c r="AF85" s="74"/>
      <c r="AG85" s="75"/>
    </row>
    <row r="86" ht="12.75" customHeight="1">
      <c r="A86" s="61"/>
      <c r="B86" s="62"/>
      <c r="C86" s="62"/>
      <c r="D86" s="63"/>
      <c r="E86" s="64"/>
      <c r="F86" s="64"/>
      <c r="G86" s="65">
        <f>(H86*I86)*H86/60</f>
      </c>
      <c r="H86" s="65">
        <f>(20*2)/F86</f>
      </c>
      <c r="I86" s="65">
        <f>(F86*60)/(2*(E86-3))</f>
        <v>0</v>
      </c>
      <c r="J86" t="s" s="66">
        <f>IF(AND(I86&gt;0,I86&lt;37),"Freq",IF(I86&gt;=37,"Ampl",""))</f>
      </c>
      <c r="K86" s="64"/>
      <c r="L86" s="64"/>
      <c r="M86" s="67">
        <f>(N86*O86)*N86/60</f>
      </c>
      <c r="N86" s="67">
        <f>(20*2)/L86</f>
      </c>
      <c r="O86" s="68">
        <f>(L86*60)/(2*(K86-3))</f>
        <v>0</v>
      </c>
      <c r="P86" s="92">
        <f>R86+S86</f>
        <v>0</v>
      </c>
      <c r="Q86" t="s" s="56">
        <f>IF(ISBLANK(K86),"",(100-((K86*100)/E86)))</f>
      </c>
      <c r="R86" t="b" s="70">
        <f>IF(D86="F",VLOOKUP(M86,$V$6:$X$60,2,TRUE),IF(D86="G",VLOOKUP(M86,$V$6:$X$60,3,TRUE)))</f>
        <v>0</v>
      </c>
      <c r="S86" t="b" s="71">
        <f>IF(D86="F",VLOOKUP(K86,$Z$6:$AB$44,2,TRUE),IF(D86="G",VLOOKUP(K86,$Z$6:$AB$44,3,TRUE)))</f>
        <v>0</v>
      </c>
      <c r="T86" s="60"/>
      <c r="U86" s="60"/>
      <c r="V86" s="60"/>
      <c r="W86" s="60"/>
      <c r="X86" s="60"/>
      <c r="Y86" s="60"/>
      <c r="Z86" s="60"/>
      <c r="AA86" s="60"/>
      <c r="AB86" s="60"/>
      <c r="AC86" s="74"/>
      <c r="AD86" s="74"/>
      <c r="AE86" s="74"/>
      <c r="AF86" s="74"/>
      <c r="AG86" s="75"/>
    </row>
    <row r="87" ht="12.75" customHeight="1">
      <c r="A87" s="61"/>
      <c r="B87" s="62"/>
      <c r="C87" s="62"/>
      <c r="D87" s="63"/>
      <c r="E87" s="64"/>
      <c r="F87" s="64"/>
      <c r="G87" s="65">
        <f>(H87*I87)*H87/60</f>
      </c>
      <c r="H87" s="65">
        <f>(20*2)/F87</f>
      </c>
      <c r="I87" s="65">
        <f>(F87*60)/(2*(E87-3))</f>
        <v>0</v>
      </c>
      <c r="J87" t="s" s="66">
        <f>IF(AND(I87&gt;0,I87&lt;37),"Freq",IF(I87&gt;=37,"Ampl",""))</f>
      </c>
      <c r="K87" s="64"/>
      <c r="L87" s="64"/>
      <c r="M87" s="67">
        <f>(N87*O87)*N87/60</f>
      </c>
      <c r="N87" s="67">
        <f>(20*2)/L87</f>
      </c>
      <c r="O87" s="68">
        <f>(L87*60)/(2*(K87-3))</f>
        <v>0</v>
      </c>
      <c r="P87" s="92">
        <f>R87+S87</f>
        <v>0</v>
      </c>
      <c r="Q87" t="s" s="56">
        <f>IF(ISBLANK(K87),"",(100-((K87*100)/E87)))</f>
      </c>
      <c r="R87" t="b" s="70">
        <f>IF(D87="F",VLOOKUP(M87,$V$6:$X$60,2,TRUE),IF(D87="G",VLOOKUP(M87,$V$6:$X$60,3,TRUE)))</f>
        <v>0</v>
      </c>
      <c r="S87" t="b" s="71">
        <f>IF(D87="F",VLOOKUP(K87,$Z$6:$AB$44,2,TRUE),IF(D87="G",VLOOKUP(K87,$Z$6:$AB$44,3,TRUE)))</f>
        <v>0</v>
      </c>
      <c r="T87" s="60"/>
      <c r="U87" s="60"/>
      <c r="V87" s="60"/>
      <c r="W87" s="60"/>
      <c r="X87" s="60"/>
      <c r="Y87" s="60"/>
      <c r="Z87" s="60"/>
      <c r="AA87" s="60"/>
      <c r="AB87" s="60"/>
      <c r="AC87" s="74"/>
      <c r="AD87" s="74"/>
      <c r="AE87" s="74"/>
      <c r="AF87" s="74"/>
      <c r="AG87" s="75"/>
    </row>
    <row r="88" ht="12.75" customHeight="1">
      <c r="A88" s="61"/>
      <c r="B88" s="62"/>
      <c r="C88" s="62"/>
      <c r="D88" s="63"/>
      <c r="E88" s="64"/>
      <c r="F88" s="64"/>
      <c r="G88" s="65">
        <f>(H88*I88)*H88/60</f>
      </c>
      <c r="H88" s="65">
        <f>(20*2)/F88</f>
      </c>
      <c r="I88" s="65">
        <f>(F88*60)/(2*(E88-3))</f>
        <v>0</v>
      </c>
      <c r="J88" t="s" s="66">
        <f>IF(AND(I88&gt;0,I88&lt;37),"Freq",IF(I88&gt;=37,"Ampl",""))</f>
      </c>
      <c r="K88" s="64"/>
      <c r="L88" s="64"/>
      <c r="M88" s="67">
        <f>(N88*O88)*N88/60</f>
      </c>
      <c r="N88" s="67">
        <f>(20*2)/L88</f>
      </c>
      <c r="O88" s="68">
        <f>(L88*60)/(2*(K88-3))</f>
        <v>0</v>
      </c>
      <c r="P88" s="92">
        <f>R88+S88</f>
        <v>0</v>
      </c>
      <c r="Q88" t="s" s="56">
        <f>IF(ISBLANK(K88),"",(100-((K88*100)/E88)))</f>
      </c>
      <c r="R88" t="b" s="70">
        <f>IF(D88="F",VLOOKUP(M88,$V$6:$X$60,2,TRUE),IF(D88="G",VLOOKUP(M88,$V$6:$X$60,3,TRUE)))</f>
        <v>0</v>
      </c>
      <c r="S88" t="b" s="71">
        <f>IF(D88="F",VLOOKUP(K88,$Z$6:$AB$44,2,TRUE),IF(D88="G",VLOOKUP(K88,$Z$6:$AB$44,3,TRUE)))</f>
        <v>0</v>
      </c>
      <c r="T88" s="60"/>
      <c r="U88" s="60"/>
      <c r="V88" s="60"/>
      <c r="W88" s="60"/>
      <c r="X88" s="60"/>
      <c r="Y88" s="60"/>
      <c r="Z88" s="60"/>
      <c r="AA88" s="60"/>
      <c r="AB88" s="60"/>
      <c r="AC88" s="74"/>
      <c r="AD88" s="74"/>
      <c r="AE88" s="74"/>
      <c r="AF88" s="74"/>
      <c r="AG88" s="75"/>
    </row>
    <row r="89" ht="12.75" customHeight="1">
      <c r="A89" s="61"/>
      <c r="B89" s="62"/>
      <c r="C89" s="62"/>
      <c r="D89" s="63"/>
      <c r="E89" s="64"/>
      <c r="F89" s="64"/>
      <c r="G89" s="65">
        <f>(H89*I89)*H89/60</f>
      </c>
      <c r="H89" s="65">
        <f>(20*2)/F89</f>
      </c>
      <c r="I89" s="65">
        <f>(F89*60)/(2*(E89-3))</f>
        <v>0</v>
      </c>
      <c r="J89" t="s" s="66">
        <f>IF(AND(I89&gt;0,I89&lt;37),"Freq",IF(I89&gt;=37,"Ampl",""))</f>
      </c>
      <c r="K89" s="64"/>
      <c r="L89" s="64"/>
      <c r="M89" s="67">
        <f>(N89*O89)*N89/60</f>
      </c>
      <c r="N89" s="67">
        <f>(20*2)/L89</f>
      </c>
      <c r="O89" s="68">
        <f>(L89*60)/(2*(K89-3))</f>
        <v>0</v>
      </c>
      <c r="P89" s="92">
        <f>R89+S89</f>
        <v>0</v>
      </c>
      <c r="Q89" t="s" s="56">
        <f>IF(ISBLANK(K89),"",(100-((K89*100)/E89)))</f>
      </c>
      <c r="R89" t="b" s="70">
        <f>IF(D89="F",VLOOKUP(M89,$V$6:$X$60,2,TRUE),IF(D89="G",VLOOKUP(M89,$V$6:$X$60,3,TRUE)))</f>
        <v>0</v>
      </c>
      <c r="S89" t="b" s="71">
        <f>IF(D89="F",VLOOKUP(K89,$Z$6:$AB$44,2,TRUE),IF(D89="G",VLOOKUP(K89,$Z$6:$AB$44,3,TRUE)))</f>
        <v>0</v>
      </c>
      <c r="T89" s="60"/>
      <c r="U89" s="60"/>
      <c r="V89" s="60"/>
      <c r="W89" s="60"/>
      <c r="X89" s="60"/>
      <c r="Y89" s="60"/>
      <c r="Z89" s="60"/>
      <c r="AA89" s="60"/>
      <c r="AB89" s="60"/>
      <c r="AC89" s="74"/>
      <c r="AD89" s="74"/>
      <c r="AE89" s="74"/>
      <c r="AF89" s="74"/>
      <c r="AG89" s="75"/>
    </row>
    <row r="90" ht="12.75" customHeight="1">
      <c r="A90" s="61"/>
      <c r="B90" s="62"/>
      <c r="C90" s="62"/>
      <c r="D90" s="63"/>
      <c r="E90" s="64"/>
      <c r="F90" s="64"/>
      <c r="G90" s="65">
        <f>(H90*I90)*H90/60</f>
      </c>
      <c r="H90" s="65">
        <f>(20*2)/F90</f>
      </c>
      <c r="I90" s="65">
        <f>(F90*60)/(2*(E90-3))</f>
        <v>0</v>
      </c>
      <c r="J90" t="s" s="66">
        <f>IF(AND(I90&gt;0,I90&lt;37),"Freq",IF(I90&gt;=37,"Ampl",""))</f>
      </c>
      <c r="K90" s="64"/>
      <c r="L90" s="64"/>
      <c r="M90" s="67">
        <f>(N90*O90)*N90/60</f>
      </c>
      <c r="N90" s="67">
        <f>(20*2)/L90</f>
      </c>
      <c r="O90" s="68">
        <f>(L90*60)/(2*(K90-3))</f>
        <v>0</v>
      </c>
      <c r="P90" s="92">
        <f>R90+S90</f>
        <v>0</v>
      </c>
      <c r="Q90" t="s" s="56">
        <f>IF(ISBLANK(K90),"",(100-((K90*100)/E90)))</f>
      </c>
      <c r="R90" t="b" s="70">
        <f>IF(D90="F",VLOOKUP(M90,$V$6:$X$60,2,TRUE),IF(D90="G",VLOOKUP(M90,$V$6:$X$60,3,TRUE)))</f>
        <v>0</v>
      </c>
      <c r="S90" t="b" s="71">
        <f>IF(D90="F",VLOOKUP(K90,$Z$6:$AB$44,2,TRUE),IF(D90="G",VLOOKUP(K90,$Z$6:$AB$44,3,TRUE)))</f>
        <v>0</v>
      </c>
      <c r="T90" s="60"/>
      <c r="U90" s="60"/>
      <c r="V90" s="60"/>
      <c r="W90" s="60"/>
      <c r="X90" s="60"/>
      <c r="Y90" s="60"/>
      <c r="Z90" s="60"/>
      <c r="AA90" s="60"/>
      <c r="AB90" s="60"/>
      <c r="AC90" s="74"/>
      <c r="AD90" s="74"/>
      <c r="AE90" s="74"/>
      <c r="AF90" s="74"/>
      <c r="AG90" s="75"/>
    </row>
    <row r="91" ht="12.75" customHeight="1">
      <c r="A91" s="61"/>
      <c r="B91" s="62"/>
      <c r="C91" s="62"/>
      <c r="D91" s="63"/>
      <c r="E91" s="64"/>
      <c r="F91" s="64"/>
      <c r="G91" s="65">
        <f>(H91*I91)*H91/60</f>
      </c>
      <c r="H91" s="65">
        <f>(20*2)/F91</f>
      </c>
      <c r="I91" s="65">
        <f>(F91*60)/(2*(E91-3))</f>
        <v>0</v>
      </c>
      <c r="J91" t="s" s="66">
        <f>IF(AND(I91&gt;0,I91&lt;37),"Freq",IF(I91&gt;=37,"Ampl",""))</f>
      </c>
      <c r="K91" s="64"/>
      <c r="L91" s="64"/>
      <c r="M91" s="67">
        <f>(N91*O91)*N91/60</f>
      </c>
      <c r="N91" s="67">
        <f>(20*2)/L91</f>
      </c>
      <c r="O91" s="68">
        <f>(L91*60)/(2*(K91-3))</f>
        <v>0</v>
      </c>
      <c r="P91" s="92">
        <f>R91+S91</f>
        <v>0</v>
      </c>
      <c r="Q91" t="s" s="56">
        <f>IF(ISBLANK(K91),"",(100-((K91*100)/E91)))</f>
      </c>
      <c r="R91" t="b" s="70">
        <f>IF(D91="F",VLOOKUP(M91,$V$6:$X$60,2,TRUE),IF(D91="G",VLOOKUP(M91,$V$6:$X$60,3,TRUE)))</f>
        <v>0</v>
      </c>
      <c r="S91" t="b" s="71">
        <f>IF(D91="F",VLOOKUP(K91,$Z$6:$AB$44,2,TRUE),IF(D91="G",VLOOKUP(K91,$Z$6:$AB$44,3,TRUE)))</f>
        <v>0</v>
      </c>
      <c r="T91" s="60"/>
      <c r="U91" s="60"/>
      <c r="V91" s="60"/>
      <c r="W91" s="60"/>
      <c r="X91" s="60"/>
      <c r="Y91" s="60"/>
      <c r="Z91" s="60"/>
      <c r="AA91" s="60"/>
      <c r="AB91" s="60"/>
      <c r="AC91" s="74"/>
      <c r="AD91" s="74"/>
      <c r="AE91" s="74"/>
      <c r="AF91" s="74"/>
      <c r="AG91" s="75"/>
    </row>
    <row r="92" ht="12.75" customHeight="1">
      <c r="A92" s="61"/>
      <c r="B92" s="62"/>
      <c r="C92" s="62"/>
      <c r="D92" s="63"/>
      <c r="E92" s="64"/>
      <c r="F92" s="64"/>
      <c r="G92" s="65">
        <f>(H92*I92)*H92/60</f>
      </c>
      <c r="H92" s="65">
        <f>(20*2)/F92</f>
      </c>
      <c r="I92" s="65">
        <f>(F92*60)/(2*(E92-3))</f>
        <v>0</v>
      </c>
      <c r="J92" t="s" s="66">
        <f>IF(AND(I92&gt;0,I92&lt;37),"Freq",IF(I92&gt;=37,"Ampl",""))</f>
      </c>
      <c r="K92" s="64"/>
      <c r="L92" s="64"/>
      <c r="M92" s="67">
        <f>(N92*O92)*N92/60</f>
      </c>
      <c r="N92" s="67">
        <f>(20*2)/L92</f>
      </c>
      <c r="O92" s="68">
        <f>(L92*60)/(2*(K92-3))</f>
        <v>0</v>
      </c>
      <c r="P92" s="92">
        <f>R92+S92</f>
        <v>0</v>
      </c>
      <c r="Q92" t="s" s="56">
        <f>IF(ISBLANK(K92),"",(100-((K92*100)/E92)))</f>
      </c>
      <c r="R92" t="b" s="70">
        <f>IF(D92="F",VLOOKUP(M92,$V$6:$X$60,2,TRUE),IF(D92="G",VLOOKUP(M92,$V$6:$X$60,3,TRUE)))</f>
        <v>0</v>
      </c>
      <c r="S92" t="b" s="71">
        <f>IF(D92="F",VLOOKUP(K92,$Z$6:$AB$44,2,TRUE),IF(D92="G",VLOOKUP(K92,$Z$6:$AB$44,3,TRUE)))</f>
        <v>0</v>
      </c>
      <c r="T92" s="60"/>
      <c r="U92" s="60"/>
      <c r="V92" s="60"/>
      <c r="W92" s="60"/>
      <c r="X92" s="60"/>
      <c r="Y92" s="60"/>
      <c r="Z92" s="60"/>
      <c r="AA92" s="60"/>
      <c r="AB92" s="60"/>
      <c r="AC92" s="74"/>
      <c r="AD92" s="74"/>
      <c r="AE92" s="74"/>
      <c r="AF92" s="74"/>
      <c r="AG92" s="75"/>
    </row>
    <row r="93" ht="12.75" customHeight="1">
      <c r="A93" s="61"/>
      <c r="B93" s="62"/>
      <c r="C93" s="62"/>
      <c r="D93" s="63"/>
      <c r="E93" s="64"/>
      <c r="F93" s="64"/>
      <c r="G93" s="65">
        <f>(H93*I93)*H93/60</f>
      </c>
      <c r="H93" s="65">
        <f>(20*2)/F93</f>
      </c>
      <c r="I93" s="65">
        <f>(F93*60)/(2*(E93-3))</f>
        <v>0</v>
      </c>
      <c r="J93" t="s" s="66">
        <f>IF(AND(I93&gt;0,I93&lt;37),"Freq",IF(I93&gt;=37,"Ampl",""))</f>
      </c>
      <c r="K93" s="64"/>
      <c r="L93" s="64"/>
      <c r="M93" s="67">
        <f>(N93*O93)*N93/60</f>
      </c>
      <c r="N93" s="67">
        <f>(20*2)/L93</f>
      </c>
      <c r="O93" s="68">
        <f>(L93*60)/(2*(K93-3))</f>
        <v>0</v>
      </c>
      <c r="P93" s="92">
        <f>R93+S93</f>
        <v>0</v>
      </c>
      <c r="Q93" t="s" s="56">
        <f>IF(ISBLANK(K93),"",(100-((K93*100)/E93)))</f>
      </c>
      <c r="R93" t="b" s="70">
        <f>IF(D93="F",VLOOKUP(M93,$V$6:$X$60,2,TRUE),IF(D93="G",VLOOKUP(M93,$V$6:$X$60,3,TRUE)))</f>
        <v>0</v>
      </c>
      <c r="S93" t="b" s="71">
        <f>IF(D93="F",VLOOKUP(K93,$Z$6:$AB$44,2,TRUE),IF(D93="G",VLOOKUP(K93,$Z$6:$AB$44,3,TRUE)))</f>
        <v>0</v>
      </c>
      <c r="T93" s="60"/>
      <c r="U93" s="60"/>
      <c r="V93" s="60"/>
      <c r="W93" s="60"/>
      <c r="X93" s="60"/>
      <c r="Y93" s="60"/>
      <c r="Z93" s="60"/>
      <c r="AA93" s="60"/>
      <c r="AB93" s="60"/>
      <c r="AC93" s="74"/>
      <c r="AD93" s="74"/>
      <c r="AE93" s="74"/>
      <c r="AF93" s="74"/>
      <c r="AG93" s="75"/>
    </row>
    <row r="94" ht="12.75" customHeight="1">
      <c r="A94" s="61"/>
      <c r="B94" s="62"/>
      <c r="C94" s="62"/>
      <c r="D94" s="63"/>
      <c r="E94" s="64"/>
      <c r="F94" s="64"/>
      <c r="G94" s="65">
        <f>(H94*I94)*H94/60</f>
      </c>
      <c r="H94" s="65">
        <f>(20*2)/F94</f>
      </c>
      <c r="I94" s="65">
        <f>(F94*60)/(2*(E94-3))</f>
        <v>0</v>
      </c>
      <c r="J94" t="s" s="66">
        <f>IF(AND(I94&gt;0,I94&lt;37),"Freq",IF(I94&gt;=37,"Ampl",""))</f>
      </c>
      <c r="K94" s="64"/>
      <c r="L94" s="64"/>
      <c r="M94" s="67">
        <f>(N94*O94)*N94/60</f>
      </c>
      <c r="N94" s="67">
        <f>(20*2)/L94</f>
      </c>
      <c r="O94" s="68">
        <f>(L94*60)/(2*(K94-3))</f>
        <v>0</v>
      </c>
      <c r="P94" s="92">
        <f>R94+S94</f>
        <v>0</v>
      </c>
      <c r="Q94" t="s" s="56">
        <f>IF(ISBLANK(K94),"",(100-((K94*100)/E94)))</f>
      </c>
      <c r="R94" t="b" s="70">
        <f>IF(D94="F",VLOOKUP(M94,$V$6:$X$60,2,TRUE),IF(D94="G",VLOOKUP(M94,$V$6:$X$60,3,TRUE)))</f>
        <v>0</v>
      </c>
      <c r="S94" t="b" s="71">
        <f>IF(D94="F",VLOOKUP(K94,$Z$6:$AB$44,2,TRUE),IF(D94="G",VLOOKUP(K94,$Z$6:$AB$44,3,TRUE)))</f>
        <v>0</v>
      </c>
      <c r="T94" s="60"/>
      <c r="U94" s="60"/>
      <c r="V94" s="60"/>
      <c r="W94" s="60"/>
      <c r="X94" s="60"/>
      <c r="Y94" s="60"/>
      <c r="Z94" s="60"/>
      <c r="AA94" s="60"/>
      <c r="AB94" s="60"/>
      <c r="AC94" s="74"/>
      <c r="AD94" s="74"/>
      <c r="AE94" s="74"/>
      <c r="AF94" s="74"/>
      <c r="AG94" s="75"/>
    </row>
    <row r="95" ht="12.75" customHeight="1">
      <c r="A95" s="61"/>
      <c r="B95" s="62"/>
      <c r="C95" s="62"/>
      <c r="D95" s="63"/>
      <c r="E95" s="64"/>
      <c r="F95" s="64"/>
      <c r="G95" s="65">
        <f>(H95*I95)*H95/60</f>
      </c>
      <c r="H95" s="65">
        <f>(20*2)/F95</f>
      </c>
      <c r="I95" s="65">
        <f>(F95*60)/(2*(E95-3))</f>
        <v>0</v>
      </c>
      <c r="J95" t="s" s="66">
        <f>IF(AND(I95&gt;0,I95&lt;37),"Freq",IF(I95&gt;=37,"Ampl",""))</f>
      </c>
      <c r="K95" s="64"/>
      <c r="L95" s="64"/>
      <c r="M95" s="67">
        <f>(N95*O95)*N95/60</f>
      </c>
      <c r="N95" s="67">
        <f>(20*2)/L95</f>
      </c>
      <c r="O95" s="68">
        <f>(L95*60)/(2*(K95-3))</f>
        <v>0</v>
      </c>
      <c r="P95" s="92">
        <f>R95+S95</f>
        <v>0</v>
      </c>
      <c r="Q95" t="s" s="56">
        <f>IF(ISBLANK(K95),"",(100-((K95*100)/E95)))</f>
      </c>
      <c r="R95" t="b" s="70">
        <f>IF(D95="F",VLOOKUP(M95,$V$6:$X$60,2,TRUE),IF(D95="G",VLOOKUP(M95,$V$6:$X$60,3,TRUE)))</f>
        <v>0</v>
      </c>
      <c r="S95" t="b" s="71">
        <f>IF(D95="F",VLOOKUP(K95,$Z$6:$AB$44,2,TRUE),IF(D95="G",VLOOKUP(K95,$Z$6:$AB$44,3,TRUE)))</f>
        <v>0</v>
      </c>
      <c r="T95" s="60"/>
      <c r="U95" s="60"/>
      <c r="V95" s="60"/>
      <c r="W95" s="60"/>
      <c r="X95" s="60"/>
      <c r="Y95" s="60"/>
      <c r="Z95" s="60"/>
      <c r="AA95" s="60"/>
      <c r="AB95" s="60"/>
      <c r="AC95" s="74"/>
      <c r="AD95" s="74"/>
      <c r="AE95" s="74"/>
      <c r="AF95" s="74"/>
      <c r="AG95" s="75"/>
    </row>
    <row r="96" ht="12.75" customHeight="1">
      <c r="A96" s="61"/>
      <c r="B96" s="62"/>
      <c r="C96" s="62"/>
      <c r="D96" s="63"/>
      <c r="E96" s="64"/>
      <c r="F96" s="64"/>
      <c r="G96" s="65">
        <f>(H96*I96)*H96/60</f>
      </c>
      <c r="H96" s="65">
        <f>(20*2)/F96</f>
      </c>
      <c r="I96" s="65">
        <f>(F96*60)/(2*(E96-3))</f>
        <v>0</v>
      </c>
      <c r="J96" t="s" s="66">
        <f>IF(AND(I96&gt;0,I96&lt;37),"Freq",IF(I96&gt;=37,"Ampl",""))</f>
      </c>
      <c r="K96" s="64"/>
      <c r="L96" s="64"/>
      <c r="M96" s="67">
        <f>(N96*O96)*N96/60</f>
      </c>
      <c r="N96" s="67">
        <f>(20*2)/L96</f>
      </c>
      <c r="O96" s="68">
        <f>(L96*60)/(2*(K96-3))</f>
        <v>0</v>
      </c>
      <c r="P96" s="92">
        <f>R96+S96</f>
        <v>0</v>
      </c>
      <c r="Q96" t="s" s="56">
        <f>IF(ISBLANK(K96),"",(100-((K96*100)/E96)))</f>
      </c>
      <c r="R96" t="b" s="70">
        <f>IF(D96="F",VLOOKUP(M96,$V$6:$X$60,2,TRUE),IF(D96="G",VLOOKUP(M96,$V$6:$X$60,3,TRUE)))</f>
        <v>0</v>
      </c>
      <c r="S96" t="b" s="71">
        <f>IF(D96="F",VLOOKUP(K96,$Z$6:$AB$44,2,TRUE),IF(D96="G",VLOOKUP(K96,$Z$6:$AB$44,3,TRUE)))</f>
        <v>0</v>
      </c>
      <c r="T96" s="60"/>
      <c r="U96" s="60"/>
      <c r="V96" s="60"/>
      <c r="W96" s="60"/>
      <c r="X96" s="60"/>
      <c r="Y96" s="60"/>
      <c r="Z96" s="60"/>
      <c r="AA96" s="60"/>
      <c r="AB96" s="60"/>
      <c r="AC96" s="74"/>
      <c r="AD96" s="74"/>
      <c r="AE96" s="74"/>
      <c r="AF96" s="74"/>
      <c r="AG96" s="75"/>
    </row>
    <row r="97" ht="12.75" customHeight="1">
      <c r="A97" s="61"/>
      <c r="B97" s="62"/>
      <c r="C97" s="62"/>
      <c r="D97" s="63"/>
      <c r="E97" s="64"/>
      <c r="F97" s="64"/>
      <c r="G97" s="65">
        <f>(H97*I97)*H97/60</f>
      </c>
      <c r="H97" s="65">
        <f>(20*2)/F97</f>
      </c>
      <c r="I97" s="65">
        <f>(F97*60)/(2*(E97-3))</f>
        <v>0</v>
      </c>
      <c r="J97" t="s" s="66">
        <f>IF(AND(I97&gt;0,I97&lt;37),"Freq",IF(I97&gt;=37,"Ampl",""))</f>
      </c>
      <c r="K97" s="64"/>
      <c r="L97" s="64"/>
      <c r="M97" s="67">
        <f>(N97*O97)*N97/60</f>
      </c>
      <c r="N97" s="67">
        <f>(20*2)/L97</f>
      </c>
      <c r="O97" s="68">
        <f>(L97*60)/(2*(K97-3))</f>
        <v>0</v>
      </c>
      <c r="P97" s="92">
        <f>R97+S97</f>
        <v>0</v>
      </c>
      <c r="Q97" t="s" s="56">
        <f>IF(ISBLANK(K97),"",(100-((K97*100)/E97)))</f>
      </c>
      <c r="R97" t="b" s="70">
        <f>IF(D97="F",VLOOKUP(M97,$V$6:$X$60,2,TRUE),IF(D97="G",VLOOKUP(M97,$V$6:$X$60,3,TRUE)))</f>
        <v>0</v>
      </c>
      <c r="S97" t="b" s="71">
        <f>IF(D97="F",VLOOKUP(K97,$Z$6:$AB$44,2,TRUE),IF(D97="G",VLOOKUP(K97,$Z$6:$AB$44,3,TRUE)))</f>
        <v>0</v>
      </c>
      <c r="T97" s="60"/>
      <c r="U97" s="60"/>
      <c r="V97" s="60"/>
      <c r="W97" s="60"/>
      <c r="X97" s="60"/>
      <c r="Y97" s="60"/>
      <c r="Z97" s="60"/>
      <c r="AA97" s="60"/>
      <c r="AB97" s="60"/>
      <c r="AC97" s="74"/>
      <c r="AD97" s="74"/>
      <c r="AE97" s="74"/>
      <c r="AF97" s="74"/>
      <c r="AG97" s="75"/>
    </row>
    <row r="98" ht="12.75" customHeight="1">
      <c r="A98" s="61"/>
      <c r="B98" s="62"/>
      <c r="C98" s="62"/>
      <c r="D98" s="63"/>
      <c r="E98" s="64"/>
      <c r="F98" s="64"/>
      <c r="G98" s="65">
        <f>(H98*I98)*H98/60</f>
      </c>
      <c r="H98" s="65">
        <f>(20*2)/F98</f>
      </c>
      <c r="I98" s="65">
        <f>(F98*60)/(2*(E98-3))</f>
        <v>0</v>
      </c>
      <c r="J98" t="s" s="66">
        <f>IF(AND(I98&gt;0,I98&lt;37),"Freq",IF(I98&gt;=37,"Ampl",""))</f>
      </c>
      <c r="K98" s="64"/>
      <c r="L98" s="64"/>
      <c r="M98" s="67">
        <f>(N98*O98)*N98/60</f>
      </c>
      <c r="N98" s="67">
        <f>(20*2)/L98</f>
      </c>
      <c r="O98" s="68">
        <f>(L98*60)/(2*(K98-3))</f>
        <v>0</v>
      </c>
      <c r="P98" s="92">
        <f>R98+S98</f>
        <v>0</v>
      </c>
      <c r="Q98" t="s" s="56">
        <f>IF(ISBLANK(K98),"",(100-((K98*100)/E98)))</f>
      </c>
      <c r="R98" t="b" s="70">
        <f>IF(D98="F",VLOOKUP(M98,$V$6:$X$60,2,TRUE),IF(D98="G",VLOOKUP(M98,$V$6:$X$60,3,TRUE)))</f>
        <v>0</v>
      </c>
      <c r="S98" t="b" s="71">
        <f>IF(D98="F",VLOOKUP(K98,$Z$6:$AB$44,2,TRUE),IF(D98="G",VLOOKUP(K98,$Z$6:$AB$44,3,TRUE)))</f>
        <v>0</v>
      </c>
      <c r="T98" s="60"/>
      <c r="U98" s="60"/>
      <c r="V98" s="60"/>
      <c r="W98" s="60"/>
      <c r="X98" s="60"/>
      <c r="Y98" s="60"/>
      <c r="Z98" s="60"/>
      <c r="AA98" s="60"/>
      <c r="AB98" s="60"/>
      <c r="AC98" s="74"/>
      <c r="AD98" s="74"/>
      <c r="AE98" s="74"/>
      <c r="AF98" s="74"/>
      <c r="AG98" s="75"/>
    </row>
    <row r="99" ht="12.75" customHeight="1">
      <c r="A99" s="61"/>
      <c r="B99" s="81"/>
      <c r="C99" s="81"/>
      <c r="D99" s="63"/>
      <c r="E99" s="64"/>
      <c r="F99" s="64"/>
      <c r="G99" s="65">
        <f>(H99*I99)*H99/60</f>
      </c>
      <c r="H99" s="65">
        <f>(20*2)/F99</f>
      </c>
      <c r="I99" s="65">
        <f>(F99*60)/(2*(E99-3))</f>
        <v>0</v>
      </c>
      <c r="J99" t="s" s="66">
        <f>IF(AND(I99&gt;0,I99&lt;37),"Freq",IF(I99&gt;=37,"Ampl",""))</f>
      </c>
      <c r="K99" s="64"/>
      <c r="L99" s="64"/>
      <c r="M99" s="67">
        <f>(N99*O99)*N99/60</f>
      </c>
      <c r="N99" s="67">
        <f>(20*2)/L99</f>
      </c>
      <c r="O99" s="68">
        <f>(L99*60)/(2*(K99-3))</f>
        <v>0</v>
      </c>
      <c r="P99" s="92">
        <f>R99+S99</f>
        <v>0</v>
      </c>
      <c r="Q99" t="s" s="56">
        <f>IF(ISBLANK(K99),"",(100-((K99*100)/E99)))</f>
      </c>
      <c r="R99" t="b" s="70">
        <f>IF(D99="F",VLOOKUP(M99,$V$6:$X$60,2,TRUE),IF(D99="G",VLOOKUP(M99,$V$6:$X$60,3,TRUE)))</f>
        <v>0</v>
      </c>
      <c r="S99" t="b" s="71">
        <f>IF(D99="F",VLOOKUP(K99,$Z$6:$AB$44,2,TRUE),IF(D99="G",VLOOKUP(K99,$Z$6:$AB$44,3,TRUE)))</f>
        <v>0</v>
      </c>
      <c r="T99" s="60"/>
      <c r="U99" s="60"/>
      <c r="V99" s="60"/>
      <c r="W99" s="60"/>
      <c r="X99" s="60"/>
      <c r="Y99" s="60"/>
      <c r="Z99" s="60"/>
      <c r="AA99" s="60"/>
      <c r="AB99" s="60"/>
      <c r="AC99" s="74"/>
      <c r="AD99" s="74"/>
      <c r="AE99" s="74"/>
      <c r="AF99" s="74"/>
      <c r="AG99" s="75"/>
    </row>
    <row r="100" ht="12.75" customHeight="1">
      <c r="A100" s="61"/>
      <c r="B100" s="81"/>
      <c r="C100" s="81"/>
      <c r="D100" s="63"/>
      <c r="E100" s="64"/>
      <c r="F100" s="64"/>
      <c r="G100" s="65">
        <f>(H100*I100)*H100/60</f>
      </c>
      <c r="H100" s="65">
        <f>(20*2)/F100</f>
      </c>
      <c r="I100" s="65">
        <f>(F100*60)/(2*(E100-3))</f>
        <v>0</v>
      </c>
      <c r="J100" t="s" s="66">
        <f>IF(AND(I100&gt;0,I100&lt;37),"Freq",IF(I100&gt;=37,"Ampl",""))</f>
      </c>
      <c r="K100" s="64"/>
      <c r="L100" s="64"/>
      <c r="M100" s="67">
        <f>(N100*O100)*N100/60</f>
      </c>
      <c r="N100" s="67">
        <f>(20*2)/L100</f>
      </c>
      <c r="O100" s="68">
        <f>(L100*60)/(2*(K100-3))</f>
        <v>0</v>
      </c>
      <c r="P100" s="92">
        <f>R100+S100</f>
        <v>0</v>
      </c>
      <c r="Q100" t="s" s="56">
        <f>IF(ISBLANK(K100),"",(100-((K100*100)/E100)))</f>
      </c>
      <c r="R100" t="b" s="70">
        <f>IF(D100="F",VLOOKUP(M100,$V$6:$X$60,2,TRUE),IF(D100="G",VLOOKUP(M100,$V$6:$X$60,3,TRUE)))</f>
        <v>0</v>
      </c>
      <c r="S100" t="b" s="71">
        <f>IF(D100="F",VLOOKUP(K100,$Z$6:$AB$44,2,TRUE),IF(D100="G",VLOOKUP(K100,$Z$6:$AB$44,3,TRUE)))</f>
        <v>0</v>
      </c>
      <c r="T100" s="60"/>
      <c r="U100" s="60"/>
      <c r="V100" s="60"/>
      <c r="W100" s="60"/>
      <c r="X100" s="60"/>
      <c r="Y100" s="60"/>
      <c r="Z100" s="60"/>
      <c r="AA100" s="60"/>
      <c r="AB100" s="60"/>
      <c r="AC100" s="74"/>
      <c r="AD100" s="74"/>
      <c r="AE100" s="74"/>
      <c r="AF100" s="74"/>
      <c r="AG100" s="75"/>
    </row>
    <row r="101" ht="12.75" customHeight="1">
      <c r="A101" s="61"/>
      <c r="B101" s="81"/>
      <c r="C101" s="81"/>
      <c r="D101" s="63"/>
      <c r="E101" s="64"/>
      <c r="F101" s="64"/>
      <c r="G101" s="65">
        <f>(H101*I101)*H101/60</f>
      </c>
      <c r="H101" s="65">
        <f>(20*2)/F101</f>
      </c>
      <c r="I101" s="65">
        <f>(F101*60)/(2*(E101-3))</f>
        <v>0</v>
      </c>
      <c r="J101" t="s" s="66">
        <f>IF(AND(I101&gt;0,I101&lt;37),"Freq",IF(I101&gt;=37,"Ampl",""))</f>
      </c>
      <c r="K101" s="64"/>
      <c r="L101" s="64"/>
      <c r="M101" s="67">
        <f>(N101*O101)*N101/60</f>
      </c>
      <c r="N101" s="67">
        <f>(20*2)/L101</f>
      </c>
      <c r="O101" s="68">
        <f>(L101*60)/(2*(K101-3))</f>
        <v>0</v>
      </c>
      <c r="P101" s="92">
        <f>R101+S101</f>
        <v>0</v>
      </c>
      <c r="Q101" t="s" s="56">
        <f>IF(ISBLANK(K101),"",(100-((K101*100)/E101)))</f>
      </c>
      <c r="R101" t="b" s="70">
        <f>IF(D101="F",VLOOKUP(M101,$V$6:$X$60,2,TRUE),IF(D101="G",VLOOKUP(M101,$V$6:$X$60,3,TRUE)))</f>
        <v>0</v>
      </c>
      <c r="S101" t="b" s="71">
        <f>IF(D101="F",VLOOKUP(K101,$Z$6:$AB$44,2,TRUE),IF(D101="G",VLOOKUP(K101,$Z$6:$AB$44,3,TRUE)))</f>
        <v>0</v>
      </c>
      <c r="T101" s="60"/>
      <c r="U101" s="60"/>
      <c r="V101" s="60"/>
      <c r="W101" s="60"/>
      <c r="X101" s="60"/>
      <c r="Y101" s="60"/>
      <c r="Z101" s="60"/>
      <c r="AA101" s="60"/>
      <c r="AB101" s="60"/>
      <c r="AC101" s="74"/>
      <c r="AD101" s="74"/>
      <c r="AE101" s="74"/>
      <c r="AF101" s="74"/>
      <c r="AG101" s="75"/>
    </row>
    <row r="102" ht="12.75" customHeight="1">
      <c r="A102" s="61"/>
      <c r="B102" s="82"/>
      <c r="C102" s="82"/>
      <c r="D102" s="63"/>
      <c r="E102" s="64"/>
      <c r="F102" s="64"/>
      <c r="G102" s="65">
        <f>(H102*I102)*H102/60</f>
      </c>
      <c r="H102" s="65">
        <f>(20*2)/F102</f>
      </c>
      <c r="I102" s="65">
        <f>(F102*60)/(2*(E102-3))</f>
        <v>0</v>
      </c>
      <c r="J102" t="s" s="66">
        <f>IF(AND(I102&gt;0,I102&lt;37),"Freq",IF(I102&gt;=37,"Ampl",""))</f>
      </c>
      <c r="K102" s="64"/>
      <c r="L102" s="64"/>
      <c r="M102" s="67">
        <f>(N102*O102)*N102/60</f>
      </c>
      <c r="N102" s="67">
        <f>(20*2)/L102</f>
      </c>
      <c r="O102" s="68">
        <f>(L102*60)/(2*(K102-3))</f>
        <v>0</v>
      </c>
      <c r="P102" s="92">
        <f>R102+S102</f>
        <v>0</v>
      </c>
      <c r="Q102" t="s" s="56">
        <f>IF(ISBLANK(K102),"",(100-((K102*100)/E102)))</f>
      </c>
      <c r="R102" t="b" s="70">
        <f>IF(D102="F",VLOOKUP(M102,$V$6:$X$60,2,TRUE),IF(D102="G",VLOOKUP(M102,$V$6:$X$60,3,TRUE)))</f>
        <v>0</v>
      </c>
      <c r="S102" t="b" s="71">
        <f>IF(D102="F",VLOOKUP(K102,$Z$6:$AB$44,2,TRUE),IF(D102="G",VLOOKUP(K102,$Z$6:$AB$44,3,TRUE)))</f>
        <v>0</v>
      </c>
      <c r="T102" s="60"/>
      <c r="U102" s="60"/>
      <c r="V102" s="60"/>
      <c r="W102" s="60"/>
      <c r="X102" s="60"/>
      <c r="Y102" s="60"/>
      <c r="Z102" s="60"/>
      <c r="AA102" s="60"/>
      <c r="AB102" s="60"/>
      <c r="AC102" s="74"/>
      <c r="AD102" s="74"/>
      <c r="AE102" s="74"/>
      <c r="AF102" s="74"/>
      <c r="AG102" s="75"/>
    </row>
    <row r="103" ht="12.75" customHeight="1">
      <c r="A103" s="61"/>
      <c r="B103" s="82"/>
      <c r="C103" s="82"/>
      <c r="D103" s="63"/>
      <c r="E103" s="64"/>
      <c r="F103" s="64"/>
      <c r="G103" s="65">
        <f>(H103*I103)*H103/60</f>
      </c>
      <c r="H103" s="65">
        <f>(20*2)/F103</f>
      </c>
      <c r="I103" s="65">
        <f>(F103*60)/(2*(E103-3))</f>
        <v>0</v>
      </c>
      <c r="J103" t="s" s="66">
        <f>IF(AND(I103&gt;0,I103&lt;37),"Freq",IF(I103&gt;=37,"Ampl",""))</f>
      </c>
      <c r="K103" s="64"/>
      <c r="L103" s="64"/>
      <c r="M103" s="67">
        <f>(N103*O103)*N103/60</f>
      </c>
      <c r="N103" s="67">
        <f>(20*2)/L103</f>
      </c>
      <c r="O103" s="68">
        <f>(L103*60)/(2*(K103-3))</f>
        <v>0</v>
      </c>
      <c r="P103" s="92">
        <f>R103+S103</f>
        <v>0</v>
      </c>
      <c r="Q103" t="s" s="56">
        <f>IF(ISBLANK(K103),"",(100-((K103*100)/E103)))</f>
      </c>
      <c r="R103" t="b" s="70">
        <f>IF(D103="F",VLOOKUP(M103,$V$6:$X$60,2,TRUE),IF(D103="G",VLOOKUP(M103,$V$6:$X$60,3,TRUE)))</f>
        <v>0</v>
      </c>
      <c r="S103" t="b" s="71">
        <f>IF(D103="F",VLOOKUP(K103,$Z$6:$AB$44,2,TRUE),IF(D103="G",VLOOKUP(K103,$Z$6:$AB$44,3,TRUE)))</f>
        <v>0</v>
      </c>
      <c r="T103" s="60"/>
      <c r="U103" s="60"/>
      <c r="V103" s="60"/>
      <c r="W103" s="60"/>
      <c r="X103" s="60"/>
      <c r="Y103" s="60"/>
      <c r="Z103" s="60"/>
      <c r="AA103" s="60"/>
      <c r="AB103" s="60"/>
      <c r="AC103" s="74"/>
      <c r="AD103" s="74"/>
      <c r="AE103" s="74"/>
      <c r="AF103" s="74"/>
      <c r="AG103" s="75"/>
    </row>
    <row r="104" ht="12.75" customHeight="1">
      <c r="A104" s="61"/>
      <c r="B104" s="82"/>
      <c r="C104" s="82"/>
      <c r="D104" s="63"/>
      <c r="E104" s="64"/>
      <c r="F104" s="64"/>
      <c r="G104" s="65">
        <f>(H104*I104)*H104/60</f>
      </c>
      <c r="H104" s="65">
        <f>(20*2)/F104</f>
      </c>
      <c r="I104" s="65">
        <f>(F104*60)/(2*(E104-3))</f>
        <v>0</v>
      </c>
      <c r="J104" t="s" s="66">
        <f>IF(AND(I104&gt;0,I104&lt;37),"Freq",IF(I104&gt;=37,"Ampl",""))</f>
      </c>
      <c r="K104" s="64"/>
      <c r="L104" s="64"/>
      <c r="M104" s="67">
        <f>(N104*O104)*N104/60</f>
      </c>
      <c r="N104" s="67">
        <f>(20*2)/L104</f>
      </c>
      <c r="O104" s="68">
        <f>(L104*60)/(2*(K104-3))</f>
        <v>0</v>
      </c>
      <c r="P104" s="92">
        <f>R104+S104</f>
        <v>0</v>
      </c>
      <c r="Q104" t="s" s="56">
        <f>IF(ISBLANK(K104),"",(100-((K104*100)/E104)))</f>
      </c>
      <c r="R104" t="b" s="70">
        <f>IF(D104="F",VLOOKUP(M104,$V$6:$X$60,2,TRUE),IF(D104="G",VLOOKUP(M104,$V$6:$X$60,3,TRUE)))</f>
        <v>0</v>
      </c>
      <c r="S104" t="b" s="71">
        <f>IF(D104="F",VLOOKUP(K104,$Z$6:$AB$44,2,TRUE),IF(D104="G",VLOOKUP(K104,$Z$6:$AB$44,3,TRUE)))</f>
        <v>0</v>
      </c>
      <c r="T104" s="60"/>
      <c r="U104" s="60"/>
      <c r="V104" s="60"/>
      <c r="W104" s="60"/>
      <c r="X104" s="60"/>
      <c r="Y104" s="60"/>
      <c r="Z104" s="60"/>
      <c r="AA104" s="60"/>
      <c r="AB104" s="60"/>
      <c r="AC104" s="74"/>
      <c r="AD104" s="74"/>
      <c r="AE104" s="74"/>
      <c r="AF104" s="74"/>
      <c r="AG104" s="75"/>
    </row>
    <row r="105" ht="12.75" customHeight="1">
      <c r="A105" s="61"/>
      <c r="B105" s="82"/>
      <c r="C105" s="82"/>
      <c r="D105" s="63"/>
      <c r="E105" s="64"/>
      <c r="F105" s="64"/>
      <c r="G105" s="65">
        <f>(H105*I105)*H105/60</f>
      </c>
      <c r="H105" s="65">
        <f>(20*2)/F105</f>
      </c>
      <c r="I105" s="65">
        <f>(F105*60)/(2*(E105-3))</f>
        <v>0</v>
      </c>
      <c r="J105" t="s" s="66">
        <f>IF(AND(I105&gt;0,I105&lt;37),"Freq",IF(I105&gt;=37,"Ampl",""))</f>
      </c>
      <c r="K105" s="64"/>
      <c r="L105" s="64"/>
      <c r="M105" s="67">
        <f>(N105*O105)*N105/60</f>
      </c>
      <c r="N105" s="67">
        <f>(20*2)/L105</f>
      </c>
      <c r="O105" s="68">
        <f>(L105*60)/(2*(K105-3))</f>
        <v>0</v>
      </c>
      <c r="P105" s="92">
        <f>R105+S105</f>
        <v>0</v>
      </c>
      <c r="Q105" t="s" s="56">
        <f>IF(ISBLANK(K105),"",(100-((K105*100)/E105)))</f>
      </c>
      <c r="R105" t="b" s="95">
        <f>IF(D105="F",VLOOKUP(G105,$V$6:$X$60,2,TRUE),IF(D105="G",VLOOKUP(G105,$V$6:$X$60,3,TRUE)))</f>
        <v>0</v>
      </c>
      <c r="S105" t="b" s="96">
        <f>IF(D105="F",VLOOKUP(E105,$Z$6:$AB$44,2,TRUE),IF(D105="G",VLOOKUP(E105,$Z$6:$AB$44,3,TRUE)))</f>
        <v>0</v>
      </c>
      <c r="T105" s="60"/>
      <c r="U105" s="60"/>
      <c r="V105" s="60"/>
      <c r="W105" s="60"/>
      <c r="X105" s="60"/>
      <c r="Y105" s="60"/>
      <c r="Z105" s="60"/>
      <c r="AA105" s="60"/>
      <c r="AB105" s="60"/>
      <c r="AC105" s="74"/>
      <c r="AD105" s="74"/>
      <c r="AE105" s="74"/>
      <c r="AF105" s="74"/>
      <c r="AG105" s="75"/>
    </row>
    <row r="106" ht="12.75" customHeight="1">
      <c r="A106" s="115"/>
      <c r="B106" s="98"/>
      <c r="C106" s="98"/>
      <c r="D106" s="99"/>
      <c r="E106" s="99"/>
      <c r="F106" s="100"/>
      <c r="G106" s="101"/>
      <c r="H106" s="101"/>
      <c r="I106" s="102"/>
      <c r="J106" s="103"/>
      <c r="K106" s="104"/>
      <c r="L106" s="99"/>
      <c r="M106" s="99"/>
      <c r="N106" s="100"/>
      <c r="O106" s="101"/>
      <c r="P106" s="105"/>
      <c r="Q106" s="106"/>
      <c r="R106" s="77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74"/>
      <c r="AD106" s="74"/>
      <c r="AE106" s="74"/>
      <c r="AF106" s="74"/>
      <c r="AG106" s="75"/>
    </row>
    <row r="107" ht="12.75" customHeight="1">
      <c r="A107" s="116"/>
      <c r="B107" s="108"/>
      <c r="C107" s="108"/>
      <c r="D107" s="109"/>
      <c r="E107" s="109"/>
      <c r="F107" s="110"/>
      <c r="G107" s="20"/>
      <c r="H107" s="20"/>
      <c r="I107" s="21"/>
      <c r="J107" s="111"/>
      <c r="K107" s="112"/>
      <c r="L107" s="109"/>
      <c r="M107" s="109"/>
      <c r="N107" s="110"/>
      <c r="O107" s="20"/>
      <c r="P107" s="113"/>
      <c r="Q107" s="114"/>
      <c r="R107" s="77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74"/>
      <c r="AD107" s="74"/>
      <c r="AE107" s="74"/>
      <c r="AF107" s="74"/>
      <c r="AG107" s="75"/>
    </row>
    <row r="108" ht="12.75" customHeight="1">
      <c r="A108" s="61"/>
      <c r="B108" s="62"/>
      <c r="C108" s="62"/>
      <c r="D108" s="63"/>
      <c r="E108" s="64"/>
      <c r="F108" s="64"/>
      <c r="G108" s="65">
        <f>(H108*I108)*H108/60</f>
      </c>
      <c r="H108" s="65">
        <f>(20*2)/F108</f>
      </c>
      <c r="I108" s="65">
        <f>(F108*60)/(2*(E108-3))</f>
        <v>0</v>
      </c>
      <c r="J108" t="s" s="66">
        <f>IF(AND(I108&gt;0,I108&lt;37),"Freq",IF(I108&gt;=37,"Ampl",""))</f>
      </c>
      <c r="K108" s="64"/>
      <c r="L108" s="64"/>
      <c r="M108" s="67">
        <f>(N108*O108)*N108/60</f>
      </c>
      <c r="N108" s="67">
        <f>(20*2)/L108</f>
      </c>
      <c r="O108" s="68">
        <f>(L108*60)/(2*(K108-3))</f>
        <v>0</v>
      </c>
      <c r="P108" s="92">
        <f>R108+S108</f>
        <v>0</v>
      </c>
      <c r="Q108" t="s" s="56">
        <f>IF(ISBLANK(K108),"",(100-((K108*100)/E108)))</f>
      </c>
      <c r="R108" t="b" s="70">
        <f>IF(D108="F",VLOOKUP(M108,$V$6:$X$60,2,TRUE),IF(D108="G",VLOOKUP(M108,$V$6:$X$60,3,TRUE)))</f>
        <v>0</v>
      </c>
      <c r="S108" t="b" s="71">
        <f>IF(D108="F",VLOOKUP(K108,$Z$6:$AB$44,2,TRUE),IF(D108="G",VLOOKUP(K108,$Z$6:$AB$44,3,TRUE)))</f>
        <v>0</v>
      </c>
      <c r="T108" s="60"/>
      <c r="U108" s="60"/>
      <c r="V108" s="60"/>
      <c r="W108" s="60"/>
      <c r="X108" s="60"/>
      <c r="Y108" s="60"/>
      <c r="Z108" s="60"/>
      <c r="AA108" s="60"/>
      <c r="AB108" s="60"/>
      <c r="AC108" s="74"/>
      <c r="AD108" s="74"/>
      <c r="AE108" s="74"/>
      <c r="AF108" s="74"/>
      <c r="AG108" s="75"/>
    </row>
    <row r="109" ht="12.75" customHeight="1">
      <c r="A109" s="61"/>
      <c r="B109" s="62"/>
      <c r="C109" s="62"/>
      <c r="D109" s="63"/>
      <c r="E109" s="64"/>
      <c r="F109" s="64"/>
      <c r="G109" s="65">
        <f>(H109*I109)*H109/60</f>
      </c>
      <c r="H109" s="65">
        <f>(20*2)/F109</f>
      </c>
      <c r="I109" s="65">
        <f>(F109*60)/(2*(E109-3))</f>
        <v>0</v>
      </c>
      <c r="J109" t="s" s="66">
        <f>IF(AND(I109&gt;0,I109&lt;37),"Freq",IF(I109&gt;=37,"Ampl",""))</f>
      </c>
      <c r="K109" s="64"/>
      <c r="L109" s="64"/>
      <c r="M109" s="67">
        <f>(N109*O109)*N109/60</f>
      </c>
      <c r="N109" s="67">
        <f>(20*2)/L109</f>
      </c>
      <c r="O109" s="68">
        <f>(L109*60)/(2*(K109-3))</f>
        <v>0</v>
      </c>
      <c r="P109" s="92">
        <f>R109+S109</f>
        <v>0</v>
      </c>
      <c r="Q109" t="s" s="56">
        <f>IF(ISBLANK(K109),"",(100-((K109*100)/E109)))</f>
      </c>
      <c r="R109" t="b" s="70">
        <f>IF(D109="F",VLOOKUP(M109,$V$6:$X$60,2,TRUE),IF(D109="G",VLOOKUP(M109,$V$6:$X$60,3,TRUE)))</f>
        <v>0</v>
      </c>
      <c r="S109" t="b" s="71">
        <f>IF(D109="F",VLOOKUP(K109,$Z$6:$AB$44,2,TRUE),IF(D109="G",VLOOKUP(K109,$Z$6:$AB$44,3,TRUE)))</f>
        <v>0</v>
      </c>
      <c r="T109" s="60"/>
      <c r="U109" s="60"/>
      <c r="V109" s="60"/>
      <c r="W109" s="60"/>
      <c r="X109" s="60"/>
      <c r="Y109" s="60"/>
      <c r="Z109" s="60"/>
      <c r="AA109" s="60"/>
      <c r="AB109" s="60"/>
      <c r="AC109" s="74"/>
      <c r="AD109" s="74"/>
      <c r="AE109" s="74"/>
      <c r="AF109" s="74"/>
      <c r="AG109" s="75"/>
    </row>
    <row r="110" ht="12.75" customHeight="1">
      <c r="A110" s="61"/>
      <c r="B110" s="62"/>
      <c r="C110" s="62"/>
      <c r="D110" s="63"/>
      <c r="E110" s="64"/>
      <c r="F110" s="64"/>
      <c r="G110" s="65">
        <f>(H110*I110)*H110/60</f>
      </c>
      <c r="H110" s="65">
        <f>(20*2)/F110</f>
      </c>
      <c r="I110" s="65">
        <f>(F110*60)/(2*(E110-3))</f>
        <v>0</v>
      </c>
      <c r="J110" t="s" s="66">
        <f>IF(AND(I110&gt;0,I110&lt;37),"Freq",IF(I110&gt;=37,"Ampl",""))</f>
      </c>
      <c r="K110" s="64"/>
      <c r="L110" s="64"/>
      <c r="M110" s="67">
        <f>(N110*O110)*N110/60</f>
      </c>
      <c r="N110" s="67">
        <f>(20*2)/L110</f>
      </c>
      <c r="O110" s="68">
        <f>(L110*60)/(2*(K110-3))</f>
        <v>0</v>
      </c>
      <c r="P110" s="92">
        <f>R110+S110</f>
        <v>0</v>
      </c>
      <c r="Q110" t="s" s="56">
        <f>IF(ISBLANK(K110),"",(100-((K110*100)/E110)))</f>
      </c>
      <c r="R110" t="b" s="70">
        <f>IF(D110="F",VLOOKUP(M110,$V$6:$X$60,2,TRUE),IF(D110="G",VLOOKUP(M110,$V$6:$X$60,3,TRUE)))</f>
        <v>0</v>
      </c>
      <c r="S110" t="b" s="71">
        <f>IF(D110="F",VLOOKUP(K110,$Z$6:$AB$44,2,TRUE),IF(D110="G",VLOOKUP(K110,$Z$6:$AB$44,3,TRUE)))</f>
        <v>0</v>
      </c>
      <c r="T110" s="60"/>
      <c r="U110" s="60"/>
      <c r="V110" s="60"/>
      <c r="W110" s="60"/>
      <c r="X110" s="60"/>
      <c r="Y110" s="60"/>
      <c r="Z110" s="60"/>
      <c r="AA110" s="60"/>
      <c r="AB110" s="60"/>
      <c r="AC110" s="74"/>
      <c r="AD110" s="74"/>
      <c r="AE110" s="74"/>
      <c r="AF110" s="74"/>
      <c r="AG110" s="75"/>
    </row>
    <row r="111" ht="12.75" customHeight="1">
      <c r="A111" s="61"/>
      <c r="B111" s="62"/>
      <c r="C111" s="62"/>
      <c r="D111" s="63"/>
      <c r="E111" s="64"/>
      <c r="F111" s="64"/>
      <c r="G111" s="65">
        <f>(H111*I111)*H111/60</f>
      </c>
      <c r="H111" s="65">
        <f>(20*2)/F111</f>
      </c>
      <c r="I111" s="65">
        <f>(F111*60)/(2*(E111-3))</f>
        <v>0</v>
      </c>
      <c r="J111" t="s" s="66">
        <f>IF(AND(I111&gt;0,I111&lt;37),"Freq",IF(I111&gt;=37,"Ampl",""))</f>
      </c>
      <c r="K111" s="64"/>
      <c r="L111" s="64"/>
      <c r="M111" s="67">
        <f>(N111*O111)*N111/60</f>
      </c>
      <c r="N111" s="67">
        <f>(20*2)/L111</f>
      </c>
      <c r="O111" s="68">
        <f>(L111*60)/(2*(K111-3))</f>
        <v>0</v>
      </c>
      <c r="P111" s="92">
        <f>R111+S111</f>
        <v>0</v>
      </c>
      <c r="Q111" t="s" s="56">
        <f>IF(ISBLANK(K111),"",(100-((K111*100)/E111)))</f>
      </c>
      <c r="R111" t="b" s="70">
        <f>IF(D111="F",VLOOKUP(M111,$V$6:$X$60,2,TRUE),IF(D111="G",VLOOKUP(M111,$V$6:$X$60,3,TRUE)))</f>
        <v>0</v>
      </c>
      <c r="S111" t="b" s="71">
        <f>IF(D111="F",VLOOKUP(K111,$Z$6:$AB$44,2,TRUE),IF(D111="G",VLOOKUP(K111,$Z$6:$AB$44,3,TRUE)))</f>
        <v>0</v>
      </c>
      <c r="T111" s="60"/>
      <c r="U111" s="60"/>
      <c r="V111" s="60"/>
      <c r="W111" s="60"/>
      <c r="X111" s="60"/>
      <c r="Y111" s="60"/>
      <c r="Z111" s="60"/>
      <c r="AA111" s="60"/>
      <c r="AB111" s="60"/>
      <c r="AC111" s="74"/>
      <c r="AD111" s="74"/>
      <c r="AE111" s="74"/>
      <c r="AF111" s="74"/>
      <c r="AG111" s="75"/>
    </row>
    <row r="112" ht="12.75" customHeight="1">
      <c r="A112" s="61"/>
      <c r="B112" s="62"/>
      <c r="C112" s="62"/>
      <c r="D112" s="63"/>
      <c r="E112" s="64"/>
      <c r="F112" s="64"/>
      <c r="G112" s="65">
        <f>(H112*I112)*H112/60</f>
      </c>
      <c r="H112" s="65">
        <f>(20*2)/F112</f>
      </c>
      <c r="I112" s="65">
        <f>(F112*60)/(2*(E112-3))</f>
        <v>0</v>
      </c>
      <c r="J112" t="s" s="66">
        <f>IF(AND(I112&gt;0,I112&lt;37),"Freq",IF(I112&gt;=37,"Ampl",""))</f>
      </c>
      <c r="K112" s="64"/>
      <c r="L112" s="64"/>
      <c r="M112" s="67">
        <f>(N112*O112)*N112/60</f>
      </c>
      <c r="N112" s="67">
        <f>(20*2)/L112</f>
      </c>
      <c r="O112" s="68">
        <f>(L112*60)/(2*(K112-3))</f>
        <v>0</v>
      </c>
      <c r="P112" s="92">
        <f>R112+S112</f>
        <v>0</v>
      </c>
      <c r="Q112" t="s" s="56">
        <f>IF(ISBLANK(K112),"",(100-((K112*100)/E112)))</f>
      </c>
      <c r="R112" t="b" s="70">
        <f>IF(D112="F",VLOOKUP(M112,$V$6:$X$60,2,TRUE),IF(D112="G",VLOOKUP(M112,$V$6:$X$60,3,TRUE)))</f>
        <v>0</v>
      </c>
      <c r="S112" t="b" s="71">
        <f>IF(D112="F",VLOOKUP(K112,$Z$6:$AB$44,2,TRUE),IF(D112="G",VLOOKUP(K112,$Z$6:$AB$44,3,TRUE)))</f>
        <v>0</v>
      </c>
      <c r="T112" s="60"/>
      <c r="U112" s="60"/>
      <c r="V112" s="60"/>
      <c r="W112" s="60"/>
      <c r="X112" s="60"/>
      <c r="Y112" s="60"/>
      <c r="Z112" s="60"/>
      <c r="AA112" s="60"/>
      <c r="AB112" s="60"/>
      <c r="AC112" s="74"/>
      <c r="AD112" s="74"/>
      <c r="AE112" s="74"/>
      <c r="AF112" s="74"/>
      <c r="AG112" s="75"/>
    </row>
    <row r="113" ht="12.75" customHeight="1">
      <c r="A113" s="61"/>
      <c r="B113" s="62"/>
      <c r="C113" s="62"/>
      <c r="D113" s="63"/>
      <c r="E113" s="64"/>
      <c r="F113" s="64"/>
      <c r="G113" s="65">
        <f>(H113*I113)*H113/60</f>
      </c>
      <c r="H113" s="65">
        <f>(20*2)/F113</f>
      </c>
      <c r="I113" s="65">
        <f>(F113*60)/(2*(E113-3))</f>
        <v>0</v>
      </c>
      <c r="J113" t="s" s="66">
        <f>IF(AND(I113&gt;0,I113&lt;37),"Freq",IF(I113&gt;=37,"Ampl",""))</f>
      </c>
      <c r="K113" s="64"/>
      <c r="L113" s="64"/>
      <c r="M113" s="67">
        <f>(N113*O113)*N113/60</f>
      </c>
      <c r="N113" s="67">
        <f>(20*2)/L113</f>
      </c>
      <c r="O113" s="68">
        <f>(L113*60)/(2*(K113-3))</f>
        <v>0</v>
      </c>
      <c r="P113" s="92">
        <f>R113+S113</f>
        <v>0</v>
      </c>
      <c r="Q113" t="s" s="56">
        <f>IF(ISBLANK(K113),"",(100-((K113*100)/E113)))</f>
      </c>
      <c r="R113" t="b" s="70">
        <f>IF(D113="F",VLOOKUP(M113,$V$6:$X$60,2,TRUE),IF(D113="G",VLOOKUP(M113,$V$6:$X$60,3,TRUE)))</f>
        <v>0</v>
      </c>
      <c r="S113" t="b" s="71">
        <f>IF(D113="F",VLOOKUP(K113,$Z$6:$AB$44,2,TRUE),IF(D113="G",VLOOKUP(K113,$Z$6:$AB$44,3,TRUE)))</f>
        <v>0</v>
      </c>
      <c r="T113" s="60"/>
      <c r="U113" s="60"/>
      <c r="V113" s="60"/>
      <c r="W113" s="60"/>
      <c r="X113" s="60"/>
      <c r="Y113" s="60"/>
      <c r="Z113" s="60"/>
      <c r="AA113" s="60"/>
      <c r="AB113" s="60"/>
      <c r="AC113" s="74"/>
      <c r="AD113" s="74"/>
      <c r="AE113" s="74"/>
      <c r="AF113" s="74"/>
      <c r="AG113" s="75"/>
    </row>
    <row r="114" ht="12.75" customHeight="1">
      <c r="A114" s="61"/>
      <c r="B114" s="62"/>
      <c r="C114" s="62"/>
      <c r="D114" s="63"/>
      <c r="E114" s="64"/>
      <c r="F114" s="64"/>
      <c r="G114" s="65">
        <f>(H114*I114)*H114/60</f>
      </c>
      <c r="H114" s="65">
        <f>(20*2)/F114</f>
      </c>
      <c r="I114" s="65">
        <f>(F114*60)/(2*(E114-3))</f>
        <v>0</v>
      </c>
      <c r="J114" t="s" s="66">
        <f>IF(AND(I114&gt;0,I114&lt;37),"Freq",IF(I114&gt;=37,"Ampl",""))</f>
      </c>
      <c r="K114" s="64"/>
      <c r="L114" s="64"/>
      <c r="M114" s="67">
        <f>(N114*O114)*N114/60</f>
      </c>
      <c r="N114" s="67">
        <f>(20*2)/L114</f>
      </c>
      <c r="O114" s="68">
        <f>(L114*60)/(2*(K114-3))</f>
        <v>0</v>
      </c>
      <c r="P114" s="92">
        <f>R114+S114</f>
        <v>0</v>
      </c>
      <c r="Q114" t="s" s="56">
        <f>IF(ISBLANK(K114),"",(100-((K114*100)/E114)))</f>
      </c>
      <c r="R114" t="b" s="70">
        <f>IF(D114="F",VLOOKUP(M114,$V$6:$X$60,2,TRUE),IF(D114="G",VLOOKUP(M114,$V$6:$X$60,3,TRUE)))</f>
        <v>0</v>
      </c>
      <c r="S114" t="b" s="71">
        <f>IF(D114="F",VLOOKUP(K114,$Z$6:$AB$44,2,TRUE),IF(D114="G",VLOOKUP(K114,$Z$6:$AB$44,3,TRUE)))</f>
        <v>0</v>
      </c>
      <c r="T114" s="60"/>
      <c r="U114" s="60"/>
      <c r="V114" s="60"/>
      <c r="W114" s="60"/>
      <c r="X114" s="60"/>
      <c r="Y114" s="60"/>
      <c r="Z114" s="60"/>
      <c r="AA114" s="60"/>
      <c r="AB114" s="60"/>
      <c r="AC114" s="74"/>
      <c r="AD114" s="74"/>
      <c r="AE114" s="74"/>
      <c r="AF114" s="74"/>
      <c r="AG114" s="75"/>
    </row>
    <row r="115" ht="12.75" customHeight="1">
      <c r="A115" s="61"/>
      <c r="B115" s="62"/>
      <c r="C115" s="62"/>
      <c r="D115" s="63"/>
      <c r="E115" s="64"/>
      <c r="F115" s="64"/>
      <c r="G115" s="65">
        <f>(H115*I115)*H115/60</f>
      </c>
      <c r="H115" s="65">
        <f>(20*2)/F115</f>
      </c>
      <c r="I115" s="65">
        <f>(F115*60)/(2*(E115-3))</f>
        <v>0</v>
      </c>
      <c r="J115" t="s" s="66">
        <f>IF(AND(I115&gt;0,I115&lt;37),"Freq",IF(I115&gt;=37,"Ampl",""))</f>
      </c>
      <c r="K115" s="64"/>
      <c r="L115" s="64"/>
      <c r="M115" s="67">
        <f>(N115*O115)*N115/60</f>
      </c>
      <c r="N115" s="67">
        <f>(20*2)/L115</f>
      </c>
      <c r="O115" s="68">
        <f>(L115*60)/(2*(K115-3))</f>
        <v>0</v>
      </c>
      <c r="P115" s="92">
        <f>R115+S115</f>
        <v>0</v>
      </c>
      <c r="Q115" t="s" s="56">
        <f>IF(ISBLANK(K115),"",(100-((K115*100)/E115)))</f>
      </c>
      <c r="R115" t="b" s="70">
        <f>IF(D115="F",VLOOKUP(M115,$V$6:$X$60,2,TRUE),IF(D115="G",VLOOKUP(M115,$V$6:$X$60,3,TRUE)))</f>
        <v>0</v>
      </c>
      <c r="S115" t="b" s="71">
        <f>IF(D115="F",VLOOKUP(K115,$Z$6:$AB$44,2,TRUE),IF(D115="G",VLOOKUP(K115,$Z$6:$AB$44,3,TRUE)))</f>
        <v>0</v>
      </c>
      <c r="T115" s="60"/>
      <c r="U115" s="60"/>
      <c r="V115" s="60"/>
      <c r="W115" s="60"/>
      <c r="X115" s="60"/>
      <c r="Y115" s="60"/>
      <c r="Z115" s="60"/>
      <c r="AA115" s="60"/>
      <c r="AB115" s="60"/>
      <c r="AC115" s="74"/>
      <c r="AD115" s="74"/>
      <c r="AE115" s="74"/>
      <c r="AF115" s="74"/>
      <c r="AG115" s="75"/>
    </row>
    <row r="116" ht="12.75" customHeight="1">
      <c r="A116" s="61"/>
      <c r="B116" s="62"/>
      <c r="C116" s="62"/>
      <c r="D116" s="63"/>
      <c r="E116" s="64"/>
      <c r="F116" s="64"/>
      <c r="G116" s="65">
        <f>(H116*I116)*H116/60</f>
      </c>
      <c r="H116" s="65">
        <f>(20*2)/F116</f>
      </c>
      <c r="I116" s="65">
        <f>(F116*60)/(2*(E116-3))</f>
        <v>0</v>
      </c>
      <c r="J116" t="s" s="66">
        <f>IF(AND(I116&gt;0,I116&lt;37),"Freq",IF(I116&gt;=37,"Ampl",""))</f>
      </c>
      <c r="K116" s="64"/>
      <c r="L116" s="64"/>
      <c r="M116" s="67">
        <f>(N116*O116)*N116/60</f>
      </c>
      <c r="N116" s="67">
        <f>(20*2)/L116</f>
      </c>
      <c r="O116" s="68">
        <f>(L116*60)/(2*(K116-3))</f>
        <v>0</v>
      </c>
      <c r="P116" s="92">
        <f>R116+S116</f>
        <v>0</v>
      </c>
      <c r="Q116" t="s" s="56">
        <f>IF(ISBLANK(K116),"",(100-((K116*100)/E116)))</f>
      </c>
      <c r="R116" t="b" s="70">
        <f>IF(D116="F",VLOOKUP(M116,$V$6:$X$60,2,TRUE),IF(D116="G",VLOOKUP(M116,$V$6:$X$60,3,TRUE)))</f>
        <v>0</v>
      </c>
      <c r="S116" t="b" s="71">
        <f>IF(D116="F",VLOOKUP(K116,$Z$6:$AB$44,2,TRUE),IF(D116="G",VLOOKUP(K116,$Z$6:$AB$44,3,TRUE)))</f>
        <v>0</v>
      </c>
      <c r="T116" s="60"/>
      <c r="U116" s="60"/>
      <c r="V116" s="60"/>
      <c r="W116" s="60"/>
      <c r="X116" s="60"/>
      <c r="Y116" s="60"/>
      <c r="Z116" s="60"/>
      <c r="AA116" s="60"/>
      <c r="AB116" s="60"/>
      <c r="AC116" s="74"/>
      <c r="AD116" s="74"/>
      <c r="AE116" s="74"/>
      <c r="AF116" s="74"/>
      <c r="AG116" s="75"/>
    </row>
    <row r="117" ht="12.75" customHeight="1">
      <c r="A117" s="61"/>
      <c r="B117" s="78"/>
      <c r="C117" s="78"/>
      <c r="D117" s="63"/>
      <c r="E117" s="64"/>
      <c r="F117" s="64"/>
      <c r="G117" s="65">
        <f>(H117*I117)*H117/60</f>
      </c>
      <c r="H117" s="65">
        <f>(20*2)/F117</f>
      </c>
      <c r="I117" s="65">
        <f>(F117*60)/(2*(E117-3))</f>
        <v>0</v>
      </c>
      <c r="J117" t="s" s="66">
        <f>IF(AND(I117&gt;0,I117&lt;37),"Freq",IF(I117&gt;=37,"Ampl",""))</f>
      </c>
      <c r="K117" s="64"/>
      <c r="L117" s="64"/>
      <c r="M117" s="67">
        <f>(N117*O117)*N117/60</f>
      </c>
      <c r="N117" s="67">
        <f>(20*2)/L117</f>
      </c>
      <c r="O117" s="68">
        <f>(L117*60)/(2*(K117-3))</f>
        <v>0</v>
      </c>
      <c r="P117" s="92">
        <f>R117+S117</f>
        <v>0</v>
      </c>
      <c r="Q117" t="s" s="56">
        <f>IF(ISBLANK(K117),"",(100-((K117*100)/E117)))</f>
      </c>
      <c r="R117" t="b" s="70">
        <f>IF(D117="F",VLOOKUP(M117,$V$6:$X$60,2,TRUE),IF(D117="G",VLOOKUP(M117,$V$6:$X$60,3,TRUE)))</f>
        <v>0</v>
      </c>
      <c r="S117" t="b" s="71">
        <f>IF(D117="F",VLOOKUP(K117,$Z$6:$AB$44,2,TRUE),IF(D117="G",VLOOKUP(K117,$Z$6:$AB$44,3,TRUE)))</f>
        <v>0</v>
      </c>
      <c r="T117" s="60"/>
      <c r="U117" s="60"/>
      <c r="V117" s="60"/>
      <c r="W117" s="60"/>
      <c r="X117" s="60"/>
      <c r="Y117" s="60"/>
      <c r="Z117" s="60"/>
      <c r="AA117" s="60"/>
      <c r="AB117" s="60"/>
      <c r="AC117" s="74"/>
      <c r="AD117" s="74"/>
      <c r="AE117" s="74"/>
      <c r="AF117" s="74"/>
      <c r="AG117" s="75"/>
    </row>
    <row r="118" ht="12.75" customHeight="1">
      <c r="A118" s="61"/>
      <c r="B118" s="62"/>
      <c r="C118" s="62"/>
      <c r="D118" s="63"/>
      <c r="E118" s="64"/>
      <c r="F118" s="64"/>
      <c r="G118" s="65">
        <f>(H118*I118)*H118/60</f>
      </c>
      <c r="H118" s="65">
        <f>(20*2)/F118</f>
      </c>
      <c r="I118" s="65">
        <f>(F118*60)/(2*(E118-3))</f>
        <v>0</v>
      </c>
      <c r="J118" t="s" s="66">
        <f>IF(AND(I118&gt;0,I118&lt;37),"Freq",IF(I118&gt;=37,"Ampl",""))</f>
      </c>
      <c r="K118" s="64"/>
      <c r="L118" s="64"/>
      <c r="M118" s="67">
        <f>(N118*O118)*N118/60</f>
      </c>
      <c r="N118" s="67">
        <f>(20*2)/L118</f>
      </c>
      <c r="O118" s="68">
        <f>(L118*60)/(2*(K118-3))</f>
        <v>0</v>
      </c>
      <c r="P118" s="92">
        <f>R118+S118</f>
        <v>0</v>
      </c>
      <c r="Q118" t="s" s="56">
        <f>IF(ISBLANK(K118),"",(100-((K118*100)/E118)))</f>
      </c>
      <c r="R118" t="b" s="70">
        <f>IF(D118="F",VLOOKUP(M118,$V$6:$X$60,2,TRUE),IF(D118="G",VLOOKUP(M118,$V$6:$X$60,3,TRUE)))</f>
        <v>0</v>
      </c>
      <c r="S118" t="b" s="71">
        <f>IF(D118="F",VLOOKUP(K118,$Z$6:$AB$44,2,TRUE),IF(D118="G",VLOOKUP(K118,$Z$6:$AB$44,3,TRUE)))</f>
        <v>0</v>
      </c>
      <c r="T118" s="60"/>
      <c r="U118" s="60"/>
      <c r="V118" s="60"/>
      <c r="W118" s="60"/>
      <c r="X118" s="60"/>
      <c r="Y118" s="60"/>
      <c r="Z118" s="60"/>
      <c r="AA118" s="60"/>
      <c r="AB118" s="60"/>
      <c r="AC118" s="74"/>
      <c r="AD118" s="74"/>
      <c r="AE118" s="74"/>
      <c r="AF118" s="74"/>
      <c r="AG118" s="75"/>
    </row>
    <row r="119" ht="12.75" customHeight="1">
      <c r="A119" s="61"/>
      <c r="B119" s="62"/>
      <c r="C119" s="62"/>
      <c r="D119" s="63"/>
      <c r="E119" s="64"/>
      <c r="F119" s="64"/>
      <c r="G119" s="65">
        <f>(H119*I119)*H119/60</f>
      </c>
      <c r="H119" s="65">
        <f>(20*2)/F119</f>
      </c>
      <c r="I119" s="65">
        <f>(F119*60)/(2*(E119-3))</f>
        <v>0</v>
      </c>
      <c r="J119" t="s" s="66">
        <f>IF(AND(I119&gt;0,I119&lt;37),"Freq",IF(I119&gt;=37,"Ampl",""))</f>
      </c>
      <c r="K119" s="64"/>
      <c r="L119" s="64"/>
      <c r="M119" s="67">
        <f>(N119*O119)*N119/60</f>
      </c>
      <c r="N119" s="67">
        <f>(20*2)/L119</f>
      </c>
      <c r="O119" s="68">
        <f>(L119*60)/(2*(K119-3))</f>
        <v>0</v>
      </c>
      <c r="P119" s="92">
        <f>R119+S119</f>
        <v>0</v>
      </c>
      <c r="Q119" t="s" s="56">
        <f>IF(ISBLANK(K119),"",(100-((K119*100)/E119)))</f>
      </c>
      <c r="R119" t="b" s="70">
        <f>IF(D119="F",VLOOKUP(M119,$V$6:$X$60,2,TRUE),IF(D119="G",VLOOKUP(M119,$V$6:$X$60,3,TRUE)))</f>
        <v>0</v>
      </c>
      <c r="S119" t="b" s="71">
        <f>IF(D119="F",VLOOKUP(K119,$Z$6:$AB$44,2,TRUE),IF(D119="G",VLOOKUP(K119,$Z$6:$AB$44,3,TRUE)))</f>
        <v>0</v>
      </c>
      <c r="T119" s="60"/>
      <c r="U119" s="60"/>
      <c r="V119" s="60"/>
      <c r="W119" s="60"/>
      <c r="X119" s="60"/>
      <c r="Y119" s="60"/>
      <c r="Z119" s="60"/>
      <c r="AA119" s="60"/>
      <c r="AB119" s="60"/>
      <c r="AC119" s="74"/>
      <c r="AD119" s="74"/>
      <c r="AE119" s="74"/>
      <c r="AF119" s="74"/>
      <c r="AG119" s="75"/>
    </row>
    <row r="120" ht="12.75" customHeight="1">
      <c r="A120" s="61"/>
      <c r="B120" s="62"/>
      <c r="C120" s="62"/>
      <c r="D120" s="63"/>
      <c r="E120" s="64"/>
      <c r="F120" s="64"/>
      <c r="G120" s="65">
        <f>(H120*I120)*H120/60</f>
      </c>
      <c r="H120" s="65">
        <f>(20*2)/F120</f>
      </c>
      <c r="I120" s="65">
        <f>(F120*60)/(2*(E120-3))</f>
        <v>0</v>
      </c>
      <c r="J120" t="s" s="66">
        <f>IF(AND(I120&gt;0,I120&lt;37),"Freq",IF(I120&gt;=37,"Ampl",""))</f>
      </c>
      <c r="K120" s="64"/>
      <c r="L120" s="64"/>
      <c r="M120" s="67">
        <f>(N120*O120)*N120/60</f>
      </c>
      <c r="N120" s="67">
        <f>(20*2)/L120</f>
      </c>
      <c r="O120" s="68">
        <f>(L120*60)/(2*(K120-3))</f>
        <v>0</v>
      </c>
      <c r="P120" s="92">
        <f>R120+S120</f>
        <v>0</v>
      </c>
      <c r="Q120" t="s" s="56">
        <f>IF(ISBLANK(K120),"",(100-((K120*100)/E120)))</f>
      </c>
      <c r="R120" t="b" s="70">
        <f>IF(D120="F",VLOOKUP(M120,$V$6:$X$60,2,TRUE),IF(D120="G",VLOOKUP(M120,$V$6:$X$60,3,TRUE)))</f>
        <v>0</v>
      </c>
      <c r="S120" t="b" s="71">
        <f>IF(D120="F",VLOOKUP(K120,$Z$6:$AB$44,2,TRUE),IF(D120="G",VLOOKUP(K120,$Z$6:$AB$44,3,TRUE)))</f>
        <v>0</v>
      </c>
      <c r="T120" s="60"/>
      <c r="U120" s="60"/>
      <c r="V120" s="60"/>
      <c r="W120" s="60"/>
      <c r="X120" s="60"/>
      <c r="Y120" s="60"/>
      <c r="Z120" s="60"/>
      <c r="AA120" s="60"/>
      <c r="AB120" s="60"/>
      <c r="AC120" s="74"/>
      <c r="AD120" s="74"/>
      <c r="AE120" s="74"/>
      <c r="AF120" s="74"/>
      <c r="AG120" s="75"/>
    </row>
    <row r="121" ht="12.75" customHeight="1">
      <c r="A121" s="61"/>
      <c r="B121" s="62"/>
      <c r="C121" s="62"/>
      <c r="D121" s="63"/>
      <c r="E121" s="64"/>
      <c r="F121" s="64"/>
      <c r="G121" s="65">
        <f>(H121*I121)*H121/60</f>
      </c>
      <c r="H121" s="65">
        <f>(20*2)/F121</f>
      </c>
      <c r="I121" s="65">
        <f>(F121*60)/(2*(E121-3))</f>
        <v>0</v>
      </c>
      <c r="J121" t="s" s="66">
        <f>IF(AND(I121&gt;0,I121&lt;37),"Freq",IF(I121&gt;=37,"Ampl",""))</f>
      </c>
      <c r="K121" s="64"/>
      <c r="L121" s="64"/>
      <c r="M121" s="67">
        <f>(N121*O121)*N121/60</f>
      </c>
      <c r="N121" s="67">
        <f>(20*2)/L121</f>
      </c>
      <c r="O121" s="68">
        <f>(L121*60)/(2*(K121-3))</f>
        <v>0</v>
      </c>
      <c r="P121" s="92">
        <f>R121+S121</f>
        <v>0</v>
      </c>
      <c r="Q121" t="s" s="56">
        <f>IF(ISBLANK(K121),"",(100-((K121*100)/E121)))</f>
      </c>
      <c r="R121" t="b" s="70">
        <f>IF(D121="F",VLOOKUP(M121,$V$6:$X$60,2,TRUE),IF(D121="G",VLOOKUP(M121,$V$6:$X$60,3,TRUE)))</f>
        <v>0</v>
      </c>
      <c r="S121" t="b" s="71">
        <f>IF(D121="F",VLOOKUP(K121,$Z$6:$AB$44,2,TRUE),IF(D121="G",VLOOKUP(K121,$Z$6:$AB$44,3,TRUE)))</f>
        <v>0</v>
      </c>
      <c r="T121" s="60"/>
      <c r="U121" s="60"/>
      <c r="V121" s="60"/>
      <c r="W121" s="60"/>
      <c r="X121" s="60"/>
      <c r="Y121" s="60"/>
      <c r="Z121" s="60"/>
      <c r="AA121" s="60"/>
      <c r="AB121" s="60"/>
      <c r="AC121" s="74"/>
      <c r="AD121" s="74"/>
      <c r="AE121" s="74"/>
      <c r="AF121" s="74"/>
      <c r="AG121" s="75"/>
    </row>
    <row r="122" ht="12.75" customHeight="1">
      <c r="A122" s="61"/>
      <c r="B122" s="62"/>
      <c r="C122" s="62"/>
      <c r="D122" s="63"/>
      <c r="E122" s="64"/>
      <c r="F122" s="64"/>
      <c r="G122" s="65">
        <f>(H122*I122)*H122/60</f>
      </c>
      <c r="H122" s="65">
        <f>(20*2)/F122</f>
      </c>
      <c r="I122" s="65">
        <f>(F122*60)/(2*(E122-3))</f>
        <v>0</v>
      </c>
      <c r="J122" t="s" s="66">
        <f>IF(AND(I122&gt;0,I122&lt;37),"Freq",IF(I122&gt;=37,"Ampl",""))</f>
      </c>
      <c r="K122" s="64"/>
      <c r="L122" s="64"/>
      <c r="M122" s="67">
        <f>(N122*O122)*N122/60</f>
      </c>
      <c r="N122" s="67">
        <f>(20*2)/L122</f>
      </c>
      <c r="O122" s="68">
        <f>(L122*60)/(2*(K122-3))</f>
        <v>0</v>
      </c>
      <c r="P122" s="92">
        <f>R122+S122</f>
        <v>0</v>
      </c>
      <c r="Q122" t="s" s="56">
        <f>IF(ISBLANK(K122),"",(100-((K122*100)/E122)))</f>
      </c>
      <c r="R122" t="b" s="70">
        <f>IF(D122="F",VLOOKUP(M122,$V$6:$X$60,2,TRUE),IF(D122="G",VLOOKUP(M122,$V$6:$X$60,3,TRUE)))</f>
        <v>0</v>
      </c>
      <c r="S122" t="b" s="71">
        <f>IF(D122="F",VLOOKUP(K122,$Z$6:$AB$44,2,TRUE),IF(D122="G",VLOOKUP(K122,$Z$6:$AB$44,3,TRUE)))</f>
        <v>0</v>
      </c>
      <c r="T122" s="60"/>
      <c r="U122" s="60"/>
      <c r="V122" s="60"/>
      <c r="W122" s="60"/>
      <c r="X122" s="60"/>
      <c r="Y122" s="60"/>
      <c r="Z122" s="60"/>
      <c r="AA122" s="60"/>
      <c r="AB122" s="60"/>
      <c r="AC122" s="74"/>
      <c r="AD122" s="74"/>
      <c r="AE122" s="74"/>
      <c r="AF122" s="74"/>
      <c r="AG122" s="75"/>
    </row>
    <row r="123" ht="12.75" customHeight="1">
      <c r="A123" s="61"/>
      <c r="B123" s="62"/>
      <c r="C123" s="62"/>
      <c r="D123" s="63"/>
      <c r="E123" s="64"/>
      <c r="F123" s="64"/>
      <c r="G123" s="65">
        <f>(H123*I123)*H123/60</f>
      </c>
      <c r="H123" s="65">
        <f>(20*2)/F123</f>
      </c>
      <c r="I123" s="65">
        <f>(F123*60)/(2*(E123-3))</f>
        <v>0</v>
      </c>
      <c r="J123" t="s" s="66">
        <f>IF(AND(I123&gt;0,I123&lt;37),"Freq",IF(I123&gt;=37,"Ampl",""))</f>
      </c>
      <c r="K123" s="64"/>
      <c r="L123" s="64"/>
      <c r="M123" s="67">
        <f>(N123*O123)*N123/60</f>
      </c>
      <c r="N123" s="67">
        <f>(20*2)/L123</f>
      </c>
      <c r="O123" s="68">
        <f>(L123*60)/(2*(K123-3))</f>
        <v>0</v>
      </c>
      <c r="P123" s="92">
        <f>R123+S123</f>
        <v>0</v>
      </c>
      <c r="Q123" t="s" s="56">
        <f>IF(ISBLANK(K123),"",(100-((K123*100)/E123)))</f>
      </c>
      <c r="R123" t="b" s="70">
        <f>IF(D123="F",VLOOKUP(M123,$V$6:$X$60,2,TRUE),IF(D123="G",VLOOKUP(M123,$V$6:$X$60,3,TRUE)))</f>
        <v>0</v>
      </c>
      <c r="S123" t="b" s="71">
        <f>IF(D123="F",VLOOKUP(K123,$Z$6:$AB$44,2,TRUE),IF(D123="G",VLOOKUP(K123,$Z$6:$AB$44,3,TRUE)))</f>
        <v>0</v>
      </c>
      <c r="T123" s="60"/>
      <c r="U123" s="60"/>
      <c r="V123" s="60"/>
      <c r="W123" s="60"/>
      <c r="X123" s="60"/>
      <c r="Y123" s="60"/>
      <c r="Z123" s="60"/>
      <c r="AA123" s="60"/>
      <c r="AB123" s="60"/>
      <c r="AC123" s="74"/>
      <c r="AD123" s="74"/>
      <c r="AE123" s="74"/>
      <c r="AF123" s="74"/>
      <c r="AG123" s="75"/>
    </row>
    <row r="124" ht="12.75" customHeight="1">
      <c r="A124" s="61"/>
      <c r="B124" s="62"/>
      <c r="C124" s="62"/>
      <c r="D124" s="63"/>
      <c r="E124" s="64"/>
      <c r="F124" s="64"/>
      <c r="G124" s="65">
        <f>(H124*I124)*H124/60</f>
      </c>
      <c r="H124" s="65">
        <f>(20*2)/F124</f>
      </c>
      <c r="I124" s="65">
        <f>(F124*60)/(2*(E124-3))</f>
        <v>0</v>
      </c>
      <c r="J124" t="s" s="66">
        <f>IF(AND(I124&gt;0,I124&lt;37),"Freq",IF(I124&gt;=37,"Ampl",""))</f>
      </c>
      <c r="K124" s="64"/>
      <c r="L124" s="64"/>
      <c r="M124" s="67">
        <f>(N124*O124)*N124/60</f>
      </c>
      <c r="N124" s="67">
        <f>(20*2)/L124</f>
      </c>
      <c r="O124" s="68">
        <f>(L124*60)/(2*(K124-3))</f>
        <v>0</v>
      </c>
      <c r="P124" s="92">
        <f>R124+S124</f>
        <v>0</v>
      </c>
      <c r="Q124" t="s" s="56">
        <f>IF(ISBLANK(K124),"",(100-((K124*100)/E124)))</f>
      </c>
      <c r="R124" t="b" s="70">
        <f>IF(D124="F",VLOOKUP(M124,$V$6:$X$60,2,TRUE),IF(D124="G",VLOOKUP(M124,$V$6:$X$60,3,TRUE)))</f>
        <v>0</v>
      </c>
      <c r="S124" t="b" s="71">
        <f>IF(D124="F",VLOOKUP(K124,$Z$6:$AB$44,2,TRUE),IF(D124="G",VLOOKUP(K124,$Z$6:$AB$44,3,TRUE)))</f>
        <v>0</v>
      </c>
      <c r="T124" s="60"/>
      <c r="U124" s="60"/>
      <c r="V124" s="60"/>
      <c r="W124" s="60"/>
      <c r="X124" s="60"/>
      <c r="Y124" s="60"/>
      <c r="Z124" s="60"/>
      <c r="AA124" s="60"/>
      <c r="AB124" s="60"/>
      <c r="AC124" s="74"/>
      <c r="AD124" s="74"/>
      <c r="AE124" s="74"/>
      <c r="AF124" s="74"/>
      <c r="AG124" s="75"/>
    </row>
    <row r="125" ht="12.75" customHeight="1">
      <c r="A125" s="61"/>
      <c r="B125" s="62"/>
      <c r="C125" s="62"/>
      <c r="D125" s="63"/>
      <c r="E125" s="64"/>
      <c r="F125" s="64"/>
      <c r="G125" s="65">
        <f>(H125*I125)*H125/60</f>
      </c>
      <c r="H125" s="65">
        <f>(20*2)/F125</f>
      </c>
      <c r="I125" s="65">
        <f>(F125*60)/(2*(E125-3))</f>
        <v>0</v>
      </c>
      <c r="J125" t="s" s="66">
        <f>IF(AND(I125&gt;0,I125&lt;37),"Freq",IF(I125&gt;=37,"Ampl",""))</f>
      </c>
      <c r="K125" s="64"/>
      <c r="L125" s="64"/>
      <c r="M125" s="67">
        <f>(N125*O125)*N125/60</f>
      </c>
      <c r="N125" s="67">
        <f>(20*2)/L125</f>
      </c>
      <c r="O125" s="68">
        <f>(L125*60)/(2*(K125-3))</f>
        <v>0</v>
      </c>
      <c r="P125" s="92">
        <f>R125+S125</f>
        <v>0</v>
      </c>
      <c r="Q125" t="s" s="56">
        <f>IF(ISBLANK(K125),"",(100-((K125*100)/E125)))</f>
      </c>
      <c r="R125" t="b" s="70">
        <f>IF(D125="F",VLOOKUP(M125,$V$6:$X$60,2,TRUE),IF(D125="G",VLOOKUP(M125,$V$6:$X$60,3,TRUE)))</f>
        <v>0</v>
      </c>
      <c r="S125" t="b" s="71">
        <f>IF(D125="F",VLOOKUP(K125,$Z$6:$AB$44,2,TRUE),IF(D125="G",VLOOKUP(K125,$Z$6:$AB$44,3,TRUE)))</f>
        <v>0</v>
      </c>
      <c r="T125" s="60"/>
      <c r="U125" s="60"/>
      <c r="V125" s="60"/>
      <c r="W125" s="60"/>
      <c r="X125" s="60"/>
      <c r="Y125" s="60"/>
      <c r="Z125" s="60"/>
      <c r="AA125" s="60"/>
      <c r="AB125" s="60"/>
      <c r="AC125" s="74"/>
      <c r="AD125" s="74"/>
      <c r="AE125" s="74"/>
      <c r="AF125" s="74"/>
      <c r="AG125" s="75"/>
    </row>
    <row r="126" ht="12.75" customHeight="1">
      <c r="A126" s="61"/>
      <c r="B126" s="62"/>
      <c r="C126" s="62"/>
      <c r="D126" s="63"/>
      <c r="E126" s="64"/>
      <c r="F126" s="64"/>
      <c r="G126" s="65">
        <f>(H126*I126)*H126/60</f>
      </c>
      <c r="H126" s="65">
        <f>(20*2)/F126</f>
      </c>
      <c r="I126" s="65">
        <f>(F126*60)/(2*(E126-3))</f>
        <v>0</v>
      </c>
      <c r="J126" t="s" s="66">
        <f>IF(AND(I126&gt;0,I126&lt;37),"Freq",IF(I126&gt;=37,"Ampl",""))</f>
      </c>
      <c r="K126" s="64"/>
      <c r="L126" s="64"/>
      <c r="M126" s="67">
        <f>(N126*O126)*N126/60</f>
      </c>
      <c r="N126" s="67">
        <f>(20*2)/L126</f>
      </c>
      <c r="O126" s="68">
        <f>(L126*60)/(2*(K126-3))</f>
        <v>0</v>
      </c>
      <c r="P126" s="92">
        <f>R126+S126</f>
        <v>0</v>
      </c>
      <c r="Q126" t="s" s="56">
        <f>IF(ISBLANK(K126),"",(100-((K126*100)/E126)))</f>
      </c>
      <c r="R126" t="b" s="70">
        <f>IF(D126="F",VLOOKUP(M126,$V$6:$X$60,2,TRUE),IF(D126="G",VLOOKUP(M126,$V$6:$X$60,3,TRUE)))</f>
        <v>0</v>
      </c>
      <c r="S126" t="b" s="71">
        <f>IF(D126="F",VLOOKUP(K126,$Z$6:$AB$44,2,TRUE),IF(D126="G",VLOOKUP(K126,$Z$6:$AB$44,3,TRUE)))</f>
        <v>0</v>
      </c>
      <c r="T126" s="60"/>
      <c r="U126" s="60"/>
      <c r="V126" s="60"/>
      <c r="W126" s="60"/>
      <c r="X126" s="60"/>
      <c r="Y126" s="60"/>
      <c r="Z126" s="60"/>
      <c r="AA126" s="60"/>
      <c r="AB126" s="60"/>
      <c r="AC126" s="74"/>
      <c r="AD126" s="74"/>
      <c r="AE126" s="74"/>
      <c r="AF126" s="74"/>
      <c r="AG126" s="75"/>
    </row>
    <row r="127" ht="12.75" customHeight="1">
      <c r="A127" s="61"/>
      <c r="B127" s="62"/>
      <c r="C127" s="62"/>
      <c r="D127" s="63"/>
      <c r="E127" s="64"/>
      <c r="F127" s="64"/>
      <c r="G127" s="65">
        <f>(H127*I127)*H127/60</f>
      </c>
      <c r="H127" s="65">
        <f>(20*2)/F127</f>
      </c>
      <c r="I127" s="65">
        <f>(F127*60)/(2*(E127-3))</f>
        <v>0</v>
      </c>
      <c r="J127" t="s" s="66">
        <f>IF(AND(I127&gt;0,I127&lt;37),"Freq",IF(I127&gt;=37,"Ampl",""))</f>
      </c>
      <c r="K127" s="64"/>
      <c r="L127" s="64"/>
      <c r="M127" s="67">
        <f>(N127*O127)*N127/60</f>
      </c>
      <c r="N127" s="67">
        <f>(20*2)/L127</f>
      </c>
      <c r="O127" s="68">
        <f>(L127*60)/(2*(K127-3))</f>
        <v>0</v>
      </c>
      <c r="P127" s="92">
        <f>R127+S127</f>
        <v>0</v>
      </c>
      <c r="Q127" t="s" s="56">
        <f>IF(ISBLANK(K127),"",(100-((K127*100)/E127)))</f>
      </c>
      <c r="R127" t="b" s="70">
        <f>IF(D127="F",VLOOKUP(M127,$V$6:$X$60,2,TRUE),IF(D127="G",VLOOKUP(M127,$V$6:$X$60,3,TRUE)))</f>
        <v>0</v>
      </c>
      <c r="S127" t="b" s="71">
        <f>IF(D127="F",VLOOKUP(K127,$Z$6:$AB$44,2,TRUE),IF(D127="G",VLOOKUP(K127,$Z$6:$AB$44,3,TRUE)))</f>
        <v>0</v>
      </c>
      <c r="T127" s="60"/>
      <c r="U127" s="60"/>
      <c r="V127" s="60"/>
      <c r="W127" s="60"/>
      <c r="X127" s="60"/>
      <c r="Y127" s="60"/>
      <c r="Z127" s="60"/>
      <c r="AA127" s="60"/>
      <c r="AB127" s="60"/>
      <c r="AC127" s="74"/>
      <c r="AD127" s="74"/>
      <c r="AE127" s="74"/>
      <c r="AF127" s="74"/>
      <c r="AG127" s="75"/>
    </row>
    <row r="128" ht="12.75" customHeight="1">
      <c r="A128" s="61"/>
      <c r="B128" s="62"/>
      <c r="C128" s="62"/>
      <c r="D128" s="63"/>
      <c r="E128" s="64"/>
      <c r="F128" s="64"/>
      <c r="G128" s="65">
        <f>(H128*I128)*H128/60</f>
      </c>
      <c r="H128" s="65">
        <f>(20*2)/F128</f>
      </c>
      <c r="I128" s="65">
        <f>(F128*60)/(2*(E128-3))</f>
        <v>0</v>
      </c>
      <c r="J128" t="s" s="66">
        <f>IF(AND(I128&gt;0,I128&lt;37),"Freq",IF(I128&gt;=37,"Ampl",""))</f>
      </c>
      <c r="K128" s="64"/>
      <c r="L128" s="64"/>
      <c r="M128" s="67">
        <f>(N128*O128)*N128/60</f>
      </c>
      <c r="N128" s="67">
        <f>(20*2)/L128</f>
      </c>
      <c r="O128" s="68">
        <f>(L128*60)/(2*(K128-3))</f>
        <v>0</v>
      </c>
      <c r="P128" s="92">
        <f>R128+S128</f>
        <v>0</v>
      </c>
      <c r="Q128" t="s" s="56">
        <f>IF(ISBLANK(K128),"",(100-((K128*100)/E128)))</f>
      </c>
      <c r="R128" t="b" s="70">
        <f>IF(D128="F",VLOOKUP(M128,$V$6:$X$60,2,TRUE),IF(D128="G",VLOOKUP(M128,$V$6:$X$60,3,TRUE)))</f>
        <v>0</v>
      </c>
      <c r="S128" t="b" s="71">
        <f>IF(D128="F",VLOOKUP(K128,$Z$6:$AB$44,2,TRUE),IF(D128="G",VLOOKUP(K128,$Z$6:$AB$44,3,TRUE)))</f>
        <v>0</v>
      </c>
      <c r="T128" s="60"/>
      <c r="U128" s="60"/>
      <c r="V128" s="60"/>
      <c r="W128" s="60"/>
      <c r="X128" s="60"/>
      <c r="Y128" s="60"/>
      <c r="Z128" s="60"/>
      <c r="AA128" s="60"/>
      <c r="AB128" s="60"/>
      <c r="AC128" s="74"/>
      <c r="AD128" s="74"/>
      <c r="AE128" s="74"/>
      <c r="AF128" s="74"/>
      <c r="AG128" s="75"/>
    </row>
    <row r="129" ht="12.75" customHeight="1">
      <c r="A129" s="61"/>
      <c r="B129" s="62"/>
      <c r="C129" s="62"/>
      <c r="D129" s="63"/>
      <c r="E129" s="64"/>
      <c r="F129" s="64"/>
      <c r="G129" s="65">
        <f>(H129*I129)*H129/60</f>
      </c>
      <c r="H129" s="65">
        <f>(20*2)/F129</f>
      </c>
      <c r="I129" s="65">
        <f>(F129*60)/(2*(E129-3))</f>
        <v>0</v>
      </c>
      <c r="J129" t="s" s="66">
        <f>IF(AND(I129&gt;0,I129&lt;37),"Freq",IF(I129&gt;=37,"Ampl",""))</f>
      </c>
      <c r="K129" s="64"/>
      <c r="L129" s="64"/>
      <c r="M129" s="67">
        <f>(N129*O129)*N129/60</f>
      </c>
      <c r="N129" s="67">
        <f>(20*2)/L129</f>
      </c>
      <c r="O129" s="68">
        <f>(L129*60)/(2*(K129-3))</f>
        <v>0</v>
      </c>
      <c r="P129" s="92">
        <f>R129+S129</f>
        <v>0</v>
      </c>
      <c r="Q129" t="s" s="56">
        <f>IF(ISBLANK(K129),"",(100-((K129*100)/E129)))</f>
      </c>
      <c r="R129" t="b" s="70">
        <f>IF(D129="F",VLOOKUP(M129,$V$6:$X$60,2,TRUE),IF(D129="G",VLOOKUP(M129,$V$6:$X$60,3,TRUE)))</f>
        <v>0</v>
      </c>
      <c r="S129" t="b" s="71">
        <f>IF(D129="F",VLOOKUP(K129,$Z$6:$AB$44,2,TRUE),IF(D129="G",VLOOKUP(K129,$Z$6:$AB$44,3,TRUE)))</f>
        <v>0</v>
      </c>
      <c r="T129" s="60"/>
      <c r="U129" s="60"/>
      <c r="V129" s="60"/>
      <c r="W129" s="60"/>
      <c r="X129" s="60"/>
      <c r="Y129" s="60"/>
      <c r="Z129" s="60"/>
      <c r="AA129" s="60"/>
      <c r="AB129" s="60"/>
      <c r="AC129" s="74"/>
      <c r="AD129" s="74"/>
      <c r="AE129" s="74"/>
      <c r="AF129" s="74"/>
      <c r="AG129" s="75"/>
    </row>
    <row r="130" ht="12.75" customHeight="1">
      <c r="A130" s="61"/>
      <c r="B130" s="62"/>
      <c r="C130" s="62"/>
      <c r="D130" s="63"/>
      <c r="E130" s="64"/>
      <c r="F130" s="64"/>
      <c r="G130" s="65">
        <f>(H130*I130)*H130/60</f>
      </c>
      <c r="H130" s="65">
        <f>(20*2)/F130</f>
      </c>
      <c r="I130" s="65">
        <f>(F130*60)/(2*(E130-3))</f>
        <v>0</v>
      </c>
      <c r="J130" t="s" s="66">
        <f>IF(AND(I130&gt;0,I130&lt;37),"Freq",IF(I130&gt;=37,"Ampl",""))</f>
      </c>
      <c r="K130" s="64"/>
      <c r="L130" s="64"/>
      <c r="M130" s="67">
        <f>(N130*O130)*N130/60</f>
      </c>
      <c r="N130" s="67">
        <f>(20*2)/L130</f>
      </c>
      <c r="O130" s="68">
        <f>(L130*60)/(2*(K130-3))</f>
        <v>0</v>
      </c>
      <c r="P130" s="92">
        <f>R130+S130</f>
        <v>0</v>
      </c>
      <c r="Q130" t="s" s="56">
        <f>IF(ISBLANK(K130),"",(100-((K130*100)/E130)))</f>
      </c>
      <c r="R130" t="b" s="70">
        <f>IF(D130="F",VLOOKUP(M130,$V$6:$X$60,2,TRUE),IF(D130="G",VLOOKUP(M130,$V$6:$X$60,3,TRUE)))</f>
        <v>0</v>
      </c>
      <c r="S130" t="b" s="71">
        <f>IF(D130="F",VLOOKUP(K130,$Z$6:$AB$44,2,TRUE),IF(D130="G",VLOOKUP(K130,$Z$6:$AB$44,3,TRUE)))</f>
        <v>0</v>
      </c>
      <c r="T130" s="60"/>
      <c r="U130" s="60"/>
      <c r="V130" s="60"/>
      <c r="W130" s="60"/>
      <c r="X130" s="60"/>
      <c r="Y130" s="60"/>
      <c r="Z130" s="60"/>
      <c r="AA130" s="60"/>
      <c r="AB130" s="60"/>
      <c r="AC130" s="74"/>
      <c r="AD130" s="74"/>
      <c r="AE130" s="74"/>
      <c r="AF130" s="74"/>
      <c r="AG130" s="75"/>
    </row>
    <row r="131" ht="12.75" customHeight="1">
      <c r="A131" s="61"/>
      <c r="B131" s="62"/>
      <c r="C131" s="62"/>
      <c r="D131" s="63"/>
      <c r="E131" s="64"/>
      <c r="F131" s="64"/>
      <c r="G131" s="65">
        <f>(H131*I131)*H131/60</f>
      </c>
      <c r="H131" s="65">
        <f>(20*2)/F131</f>
      </c>
      <c r="I131" s="65">
        <f>(F131*60)/(2*(E131-3))</f>
        <v>0</v>
      </c>
      <c r="J131" t="s" s="66">
        <f>IF(AND(I131&gt;0,I131&lt;37),"Freq",IF(I131&gt;=37,"Ampl",""))</f>
      </c>
      <c r="K131" s="64"/>
      <c r="L131" s="64"/>
      <c r="M131" s="67">
        <f>(N131*O131)*N131/60</f>
      </c>
      <c r="N131" s="67">
        <f>(20*2)/L131</f>
      </c>
      <c r="O131" s="68">
        <f>(L131*60)/(2*(K131-3))</f>
        <v>0</v>
      </c>
      <c r="P131" s="92">
        <f>R131+S131</f>
        <v>0</v>
      </c>
      <c r="Q131" t="s" s="56">
        <f>IF(ISBLANK(K131),"",(100-((K131*100)/E131)))</f>
      </c>
      <c r="R131" t="b" s="70">
        <f>IF(D131="F",VLOOKUP(M131,$V$6:$X$60,2,TRUE),IF(D131="G",VLOOKUP(M131,$V$6:$X$60,3,TRUE)))</f>
        <v>0</v>
      </c>
      <c r="S131" t="b" s="71">
        <f>IF(D131="F",VLOOKUP(K131,$Z$6:$AB$44,2,TRUE),IF(D131="G",VLOOKUP(K131,$Z$6:$AB$44,3,TRUE)))</f>
        <v>0</v>
      </c>
      <c r="T131" s="60"/>
      <c r="U131" s="60"/>
      <c r="V131" s="60"/>
      <c r="W131" s="60"/>
      <c r="X131" s="60"/>
      <c r="Y131" s="60"/>
      <c r="Z131" s="60"/>
      <c r="AA131" s="60"/>
      <c r="AB131" s="60"/>
      <c r="AC131" s="74"/>
      <c r="AD131" s="74"/>
      <c r="AE131" s="74"/>
      <c r="AF131" s="74"/>
      <c r="AG131" s="75"/>
    </row>
    <row r="132" ht="12.75" customHeight="1">
      <c r="A132" s="61"/>
      <c r="B132" s="62"/>
      <c r="C132" s="62"/>
      <c r="D132" s="63"/>
      <c r="E132" s="64"/>
      <c r="F132" s="64"/>
      <c r="G132" s="65">
        <f>(H132*I132)*H132/60</f>
      </c>
      <c r="H132" s="65">
        <f>(20*2)/F132</f>
      </c>
      <c r="I132" s="65">
        <f>(F132*60)/(2*(E132-3))</f>
        <v>0</v>
      </c>
      <c r="J132" t="s" s="66">
        <f>IF(AND(I132&gt;0,I132&lt;37),"Freq",IF(I132&gt;=37,"Ampl",""))</f>
      </c>
      <c r="K132" s="64"/>
      <c r="L132" s="64"/>
      <c r="M132" s="67">
        <f>(N132*O132)*N132/60</f>
      </c>
      <c r="N132" s="67">
        <f>(20*2)/L132</f>
      </c>
      <c r="O132" s="68">
        <f>(L132*60)/(2*(K132-3))</f>
        <v>0</v>
      </c>
      <c r="P132" s="92">
        <f>R132+S132</f>
        <v>0</v>
      </c>
      <c r="Q132" t="s" s="56">
        <f>IF(ISBLANK(K132),"",(100-((K132*100)/E132)))</f>
      </c>
      <c r="R132" t="b" s="70">
        <f>IF(D132="F",VLOOKUP(M132,$V$6:$X$60,2,TRUE),IF(D132="G",VLOOKUP(M132,$V$6:$X$60,3,TRUE)))</f>
        <v>0</v>
      </c>
      <c r="S132" t="b" s="71">
        <f>IF(D132="F",VLOOKUP(K132,$Z$6:$AB$44,2,TRUE),IF(D132="G",VLOOKUP(K132,$Z$6:$AB$44,3,TRUE)))</f>
        <v>0</v>
      </c>
      <c r="T132" s="60"/>
      <c r="U132" s="60"/>
      <c r="V132" s="60"/>
      <c r="W132" s="60"/>
      <c r="X132" s="60"/>
      <c r="Y132" s="60"/>
      <c r="Z132" s="60"/>
      <c r="AA132" s="60"/>
      <c r="AB132" s="60"/>
      <c r="AC132" s="74"/>
      <c r="AD132" s="74"/>
      <c r="AE132" s="74"/>
      <c r="AF132" s="74"/>
      <c r="AG132" s="75"/>
    </row>
    <row r="133" ht="12.75" customHeight="1">
      <c r="A133" s="61"/>
      <c r="B133" s="79"/>
      <c r="C133" s="79"/>
      <c r="D133" s="63"/>
      <c r="E133" s="64"/>
      <c r="F133" s="64"/>
      <c r="G133" s="65">
        <f>(H133*I133)*H133/60</f>
      </c>
      <c r="H133" s="65">
        <f>(20*2)/F133</f>
      </c>
      <c r="I133" s="65">
        <f>(F133*60)/(2*(E133-3))</f>
        <v>0</v>
      </c>
      <c r="J133" t="s" s="66">
        <f>IF(AND(I133&gt;0,I133&lt;37),"Freq",IF(I133&gt;=37,"Ampl",""))</f>
      </c>
      <c r="K133" s="64"/>
      <c r="L133" s="64"/>
      <c r="M133" s="67">
        <f>(N133*O133)*N133/60</f>
      </c>
      <c r="N133" s="67">
        <f>(20*2)/L133</f>
      </c>
      <c r="O133" s="68">
        <f>(L133*60)/(2*(K133-3))</f>
        <v>0</v>
      </c>
      <c r="P133" s="92">
        <f>R133+S133</f>
        <v>0</v>
      </c>
      <c r="Q133" t="s" s="56">
        <f>IF(ISBLANK(K133),"",(100-((K133*100)/E133)))</f>
      </c>
      <c r="R133" t="b" s="70">
        <f>IF(D133="F",VLOOKUP(M133,$V$6:$X$60,2,TRUE),IF(D133="G",VLOOKUP(M133,$V$6:$X$60,3,TRUE)))</f>
        <v>0</v>
      </c>
      <c r="S133" t="b" s="71">
        <f>IF(D133="F",VLOOKUP(K133,$Z$6:$AB$44,2,TRUE),IF(D133="G",VLOOKUP(K133,$Z$6:$AB$44,3,TRUE)))</f>
        <v>0</v>
      </c>
      <c r="T133" s="60"/>
      <c r="U133" s="60"/>
      <c r="V133" s="60"/>
      <c r="W133" s="60"/>
      <c r="X133" s="60"/>
      <c r="Y133" s="60"/>
      <c r="Z133" s="60"/>
      <c r="AA133" s="60"/>
      <c r="AB133" s="60"/>
      <c r="AC133" s="74"/>
      <c r="AD133" s="74"/>
      <c r="AE133" s="74"/>
      <c r="AF133" s="74"/>
      <c r="AG133" s="75"/>
    </row>
    <row r="134" ht="12.75" customHeight="1">
      <c r="A134" s="61"/>
      <c r="B134" s="79"/>
      <c r="C134" s="79"/>
      <c r="D134" s="63"/>
      <c r="E134" s="64"/>
      <c r="F134" s="64"/>
      <c r="G134" s="65">
        <f>(H134*I134)*H134/60</f>
      </c>
      <c r="H134" s="65">
        <f>(20*2)/F134</f>
      </c>
      <c r="I134" s="65">
        <f>(F134*60)/(2*(E134-3))</f>
        <v>0</v>
      </c>
      <c r="J134" t="s" s="66">
        <f>IF(AND(I134&gt;0,I134&lt;37),"Freq",IF(I134&gt;=37,"Ampl",""))</f>
      </c>
      <c r="K134" s="64"/>
      <c r="L134" s="64"/>
      <c r="M134" s="67">
        <f>(N134*O134)*N134/60</f>
      </c>
      <c r="N134" s="67">
        <f>(20*2)/L134</f>
      </c>
      <c r="O134" s="68">
        <f>(L134*60)/(2*(K134-3))</f>
        <v>0</v>
      </c>
      <c r="P134" s="92">
        <f>R134+S134</f>
        <v>0</v>
      </c>
      <c r="Q134" t="s" s="56">
        <f>IF(ISBLANK(K134),"",(100-((K134*100)/E134)))</f>
      </c>
      <c r="R134" t="b" s="70">
        <f>IF(D134="F",VLOOKUP(M134,$V$6:$X$60,2,TRUE),IF(D134="G",VLOOKUP(M134,$V$6:$X$60,3,TRUE)))</f>
        <v>0</v>
      </c>
      <c r="S134" t="b" s="71">
        <f>IF(D134="F",VLOOKUP(K134,$Z$6:$AB$44,2,TRUE),IF(D134="G",VLOOKUP(K134,$Z$6:$AB$44,3,TRUE)))</f>
        <v>0</v>
      </c>
      <c r="T134" s="60"/>
      <c r="U134" s="60"/>
      <c r="V134" s="60"/>
      <c r="W134" s="60"/>
      <c r="X134" s="60"/>
      <c r="Y134" s="60"/>
      <c r="Z134" s="60"/>
      <c r="AA134" s="60"/>
      <c r="AB134" s="60"/>
      <c r="AC134" s="74"/>
      <c r="AD134" s="74"/>
      <c r="AE134" s="74"/>
      <c r="AF134" s="74"/>
      <c r="AG134" s="75"/>
    </row>
    <row r="135" ht="12.75" customHeight="1">
      <c r="A135" s="61"/>
      <c r="B135" s="79"/>
      <c r="C135" s="79"/>
      <c r="D135" s="63"/>
      <c r="E135" s="64"/>
      <c r="F135" s="64"/>
      <c r="G135" s="65">
        <f>(H135*I135)*H135/60</f>
      </c>
      <c r="H135" s="65">
        <f>(20*2)/F135</f>
      </c>
      <c r="I135" s="65">
        <f>(F135*60)/(2*(E135-3))</f>
        <v>0</v>
      </c>
      <c r="J135" t="s" s="66">
        <f>IF(AND(I135&gt;0,I135&lt;37),"Freq",IF(I135&gt;=37,"Ampl",""))</f>
      </c>
      <c r="K135" s="64"/>
      <c r="L135" s="64"/>
      <c r="M135" s="67">
        <f>(N135*O135)*N135/60</f>
      </c>
      <c r="N135" s="67">
        <f>(20*2)/L135</f>
      </c>
      <c r="O135" s="68">
        <f>(L135*60)/(2*(K135-3))</f>
        <v>0</v>
      </c>
      <c r="P135" s="92">
        <f>R135+S135</f>
        <v>0</v>
      </c>
      <c r="Q135" t="s" s="56">
        <f>IF(ISBLANK(K135),"",(100-((K135*100)/E135)))</f>
      </c>
      <c r="R135" t="b" s="70">
        <f>IF(D135="F",VLOOKUP(M135,$V$6:$X$60,2,TRUE),IF(D135="G",VLOOKUP(M135,$V$6:$X$60,3,TRUE)))</f>
        <v>0</v>
      </c>
      <c r="S135" t="b" s="71">
        <f>IF(D135="F",VLOOKUP(K135,$Z$6:$AB$44,2,TRUE),IF(D135="G",VLOOKUP(K135,$Z$6:$AB$44,3,TRUE)))</f>
        <v>0</v>
      </c>
      <c r="T135" s="60"/>
      <c r="U135" s="60"/>
      <c r="V135" s="60"/>
      <c r="W135" s="60"/>
      <c r="X135" s="60"/>
      <c r="Y135" s="60"/>
      <c r="Z135" s="60"/>
      <c r="AA135" s="60"/>
      <c r="AB135" s="60"/>
      <c r="AC135" s="74"/>
      <c r="AD135" s="74"/>
      <c r="AE135" s="74"/>
      <c r="AF135" s="74"/>
      <c r="AG135" s="75"/>
    </row>
    <row r="136" ht="12.75" customHeight="1">
      <c r="A136" s="61"/>
      <c r="B136" s="79"/>
      <c r="C136" s="79"/>
      <c r="D136" s="63"/>
      <c r="E136" s="64"/>
      <c r="F136" s="64"/>
      <c r="G136" s="65">
        <f>(H136*I136)*H136/60</f>
      </c>
      <c r="H136" s="65">
        <f>(20*2)/F136</f>
      </c>
      <c r="I136" s="65">
        <f>(F136*60)/(2*(E136-3))</f>
        <v>0</v>
      </c>
      <c r="J136" t="s" s="66">
        <f>IF(AND(I136&gt;0,I136&lt;37),"Freq",IF(I136&gt;=37,"Ampl",""))</f>
      </c>
      <c r="K136" s="64"/>
      <c r="L136" s="64"/>
      <c r="M136" s="67">
        <f>(N136*O136)*N136/60</f>
      </c>
      <c r="N136" s="67">
        <f>(20*2)/L136</f>
      </c>
      <c r="O136" s="68">
        <f>(L136*60)/(2*(K136-3))</f>
        <v>0</v>
      </c>
      <c r="P136" s="92">
        <f>R136+S136</f>
        <v>0</v>
      </c>
      <c r="Q136" t="s" s="56">
        <f>IF(ISBLANK(K136),"",(100-((K136*100)/E136)))</f>
      </c>
      <c r="R136" t="b" s="70">
        <f>IF(D136="F",VLOOKUP(M136,$V$6:$X$60,2,TRUE),IF(D136="G",VLOOKUP(M136,$V$6:$X$60,3,TRUE)))</f>
        <v>0</v>
      </c>
      <c r="S136" t="b" s="71">
        <f>IF(D136="F",VLOOKUP(K136,$Z$6:$AB$44,2,TRUE),IF(D136="G",VLOOKUP(K136,$Z$6:$AB$44,3,TRUE)))</f>
        <v>0</v>
      </c>
      <c r="T136" s="60"/>
      <c r="U136" s="60"/>
      <c r="V136" s="60"/>
      <c r="W136" s="60"/>
      <c r="X136" s="60"/>
      <c r="Y136" s="60"/>
      <c r="Z136" s="60"/>
      <c r="AA136" s="60"/>
      <c r="AB136" s="60"/>
      <c r="AC136" s="74"/>
      <c r="AD136" s="74"/>
      <c r="AE136" s="74"/>
      <c r="AF136" s="74"/>
      <c r="AG136" s="75"/>
    </row>
    <row r="137" ht="12.75" customHeight="1">
      <c r="A137" s="61"/>
      <c r="B137" s="94"/>
      <c r="C137" s="94"/>
      <c r="D137" s="63"/>
      <c r="E137" s="64"/>
      <c r="F137" s="64"/>
      <c r="G137" s="65">
        <f>(H137*I137)*H137/60</f>
      </c>
      <c r="H137" s="65">
        <f>(20*2)/F137</f>
      </c>
      <c r="I137" s="65">
        <f>(F137*60)/(2*(E137-3))</f>
        <v>0</v>
      </c>
      <c r="J137" t="s" s="66">
        <f>IF(AND(I137&gt;0,I137&lt;37),"Freq",IF(I137&gt;=37,"Ampl",""))</f>
      </c>
      <c r="K137" s="64"/>
      <c r="L137" s="64"/>
      <c r="M137" s="67">
        <f>(N137*O137)*N137/60</f>
      </c>
      <c r="N137" s="67">
        <f>(20*2)/L137</f>
      </c>
      <c r="O137" s="68">
        <f>(L137*60)/(2*(K137-3))</f>
        <v>0</v>
      </c>
      <c r="P137" s="92">
        <f>R137+S137</f>
        <v>0</v>
      </c>
      <c r="Q137" t="s" s="56">
        <f>IF(ISBLANK(K137),"",(100-((K137*100)/E137)))</f>
      </c>
      <c r="R137" t="b" s="70">
        <f>IF(D137="F",VLOOKUP(M137,$V$6:$X$60,2,TRUE),IF(D137="G",VLOOKUP(M137,$V$6:$X$60,3,TRUE)))</f>
        <v>0</v>
      </c>
      <c r="S137" t="b" s="71">
        <f>IF(D137="F",VLOOKUP(K137,$Z$6:$AB$44,2,TRUE),IF(D137="G",VLOOKUP(K137,$Z$6:$AB$44,3,TRUE)))</f>
        <v>0</v>
      </c>
      <c r="T137" s="60"/>
      <c r="U137" s="60"/>
      <c r="V137" s="60"/>
      <c r="W137" s="60"/>
      <c r="X137" s="60"/>
      <c r="Y137" s="60"/>
      <c r="Z137" s="60"/>
      <c r="AA137" s="60"/>
      <c r="AB137" s="60"/>
      <c r="AC137" s="74"/>
      <c r="AD137" s="74"/>
      <c r="AE137" s="74"/>
      <c r="AF137" s="74"/>
      <c r="AG137" s="75"/>
    </row>
    <row r="138" ht="12.75" customHeight="1">
      <c r="A138" s="61"/>
      <c r="B138" s="82"/>
      <c r="C138" s="82"/>
      <c r="D138" s="63"/>
      <c r="E138" s="64"/>
      <c r="F138" s="64"/>
      <c r="G138" s="65">
        <f>(H138*I138)*H138/60</f>
      </c>
      <c r="H138" s="65">
        <f>(20*2)/F138</f>
      </c>
      <c r="I138" s="65">
        <f>(F138*60)/(2*(E138-3))</f>
        <v>0</v>
      </c>
      <c r="J138" t="s" s="66">
        <f>IF(AND(I138&gt;0,I138&lt;37),"Freq",IF(I138&gt;=37,"Ampl",""))</f>
      </c>
      <c r="K138" s="64"/>
      <c r="L138" s="64"/>
      <c r="M138" s="67">
        <f>(N138*O138)*N138/60</f>
      </c>
      <c r="N138" s="67">
        <f>(20*2)/L138</f>
      </c>
      <c r="O138" s="68">
        <f>(L138*60)/(2*(K138-3))</f>
        <v>0</v>
      </c>
      <c r="P138" s="92">
        <f>R138+S138</f>
        <v>0</v>
      </c>
      <c r="Q138" t="s" s="56">
        <f>IF(ISBLANK(K138),"",(100-((K138*100)/E138)))</f>
      </c>
      <c r="R138" t="b" s="70">
        <f>IF(D138="F",VLOOKUP(M138,$V$6:$X$60,2,TRUE),IF(D138="G",VLOOKUP(M138,$V$6:$X$60,3,TRUE)))</f>
        <v>0</v>
      </c>
      <c r="S138" t="b" s="71">
        <f>IF(D138="F",VLOOKUP(K138,$Z$6:$AB$44,2,TRUE),IF(D138="G",VLOOKUP(K138,$Z$6:$AB$44,3,TRUE)))</f>
        <v>0</v>
      </c>
      <c r="T138" s="60"/>
      <c r="U138" s="60"/>
      <c r="V138" s="60"/>
      <c r="W138" s="60"/>
      <c r="X138" s="60"/>
      <c r="Y138" s="60"/>
      <c r="Z138" s="60"/>
      <c r="AA138" s="60"/>
      <c r="AB138" s="60"/>
      <c r="AC138" s="74"/>
      <c r="AD138" s="74"/>
      <c r="AE138" s="74"/>
      <c r="AF138" s="74"/>
      <c r="AG138" s="75"/>
    </row>
    <row r="139" ht="12.75" customHeight="1">
      <c r="A139" s="61"/>
      <c r="B139" s="82"/>
      <c r="C139" s="82"/>
      <c r="D139" s="63"/>
      <c r="E139" s="64"/>
      <c r="F139" s="64"/>
      <c r="G139" s="65">
        <f>(H139*I139)*H139/60</f>
      </c>
      <c r="H139" s="65">
        <f>(20*2)/F139</f>
      </c>
      <c r="I139" s="65">
        <f>(F139*60)/(2*(E139-3))</f>
        <v>0</v>
      </c>
      <c r="J139" t="s" s="66">
        <f>IF(AND(I139&gt;0,I139&lt;37),"Freq",IF(I139&gt;=37,"Ampl",""))</f>
      </c>
      <c r="K139" s="64"/>
      <c r="L139" s="64"/>
      <c r="M139" s="67">
        <f>(N139*O139)*N139/60</f>
      </c>
      <c r="N139" s="67">
        <f>(20*2)/L139</f>
      </c>
      <c r="O139" s="68">
        <f>(L139*60)/(2*(K139-3))</f>
        <v>0</v>
      </c>
      <c r="P139" s="92">
        <f>R139+S139</f>
        <v>0</v>
      </c>
      <c r="Q139" t="s" s="56">
        <f>IF(ISBLANK(K139),"",(100-((K139*100)/E139)))</f>
      </c>
      <c r="R139" t="b" s="70">
        <f>IF(D139="F",VLOOKUP(M139,$V$6:$X$60,2,TRUE),IF(D139="G",VLOOKUP(M139,$V$6:$X$60,3,TRUE)))</f>
        <v>0</v>
      </c>
      <c r="S139" t="b" s="71">
        <f>IF(D139="F",VLOOKUP(K139,$Z$6:$AB$44,2,TRUE),IF(D139="G",VLOOKUP(K139,$Z$6:$AB$44,3,TRUE)))</f>
        <v>0</v>
      </c>
      <c r="T139" s="60"/>
      <c r="U139" s="60"/>
      <c r="V139" s="60"/>
      <c r="W139" s="60"/>
      <c r="X139" s="60"/>
      <c r="Y139" s="60"/>
      <c r="Z139" s="60"/>
      <c r="AA139" s="60"/>
      <c r="AB139" s="60"/>
      <c r="AC139" s="74"/>
      <c r="AD139" s="74"/>
      <c r="AE139" s="74"/>
      <c r="AF139" s="74"/>
      <c r="AG139" s="75"/>
    </row>
    <row r="140" ht="12.75" customHeight="1">
      <c r="A140" s="61"/>
      <c r="B140" s="82"/>
      <c r="C140" s="82"/>
      <c r="D140" s="63"/>
      <c r="E140" s="64"/>
      <c r="F140" s="64"/>
      <c r="G140" s="65">
        <f>(H140*I140)*H140/60</f>
      </c>
      <c r="H140" s="65">
        <f>(20*2)/F140</f>
      </c>
      <c r="I140" s="65">
        <f>(F140*60)/(2*(E140-3))</f>
        <v>0</v>
      </c>
      <c r="J140" t="s" s="66">
        <f>IF(AND(I140&gt;0,I140&lt;37),"Freq",IF(I140&gt;=37,"Ampl",""))</f>
      </c>
      <c r="K140" s="64"/>
      <c r="L140" s="64"/>
      <c r="M140" s="67">
        <f>(N140*O140)*N140/60</f>
      </c>
      <c r="N140" s="67">
        <f>(20*2)/L140</f>
      </c>
      <c r="O140" s="68">
        <f>(L140*60)/(2*(K140-3))</f>
        <v>0</v>
      </c>
      <c r="P140" s="92">
        <f>R140+S140</f>
        <v>0</v>
      </c>
      <c r="Q140" t="s" s="56">
        <f>IF(ISBLANK(K140),"",(100-((K140*100)/E140)))</f>
      </c>
      <c r="R140" t="b" s="70">
        <f>IF(D140="F",VLOOKUP(M140,$V$6:$X$60,2,TRUE),IF(D140="G",VLOOKUP(M140,$V$6:$X$60,3,TRUE)))</f>
        <v>0</v>
      </c>
      <c r="S140" t="b" s="71">
        <f>IF(D140="F",VLOOKUP(K140,$Z$6:$AB$44,2,TRUE),IF(D140="G",VLOOKUP(K140,$Z$6:$AB$44,3,TRUE)))</f>
        <v>0</v>
      </c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8"/>
      <c r="AD140" s="118"/>
      <c r="AE140" s="118"/>
      <c r="AF140" s="118"/>
      <c r="AG140" s="119"/>
    </row>
  </sheetData>
  <mergeCells count="2">
    <mergeCell ref="K3:O4"/>
    <mergeCell ref="E3:I4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