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thlé" sheetId="2" r:id="rId1"/>
  </sheets>
  <calcPr calcId="152511"/>
</workbook>
</file>

<file path=xl/calcChain.xml><?xml version="1.0" encoding="utf-8"?>
<calcChain xmlns="http://schemas.openxmlformats.org/spreadsheetml/2006/main">
  <c r="J36" i="2" l="1"/>
  <c r="Q42" i="2" l="1"/>
  <c r="K42" i="2"/>
  <c r="J42" i="2"/>
  <c r="I42" i="2"/>
  <c r="G42" i="2"/>
  <c r="F42" i="2"/>
  <c r="E42" i="2"/>
  <c r="R41" i="2"/>
  <c r="Q41" i="2"/>
  <c r="O41" i="2"/>
  <c r="M41" i="2"/>
  <c r="K41" i="2"/>
  <c r="J41" i="2"/>
  <c r="I41" i="2"/>
  <c r="G41" i="2"/>
  <c r="F41" i="2"/>
  <c r="E41" i="2"/>
  <c r="Q40" i="2"/>
  <c r="K40" i="2"/>
  <c r="J40" i="2"/>
  <c r="I40" i="2"/>
  <c r="G40" i="2"/>
  <c r="F40" i="2"/>
  <c r="E40" i="2"/>
  <c r="R39" i="2"/>
  <c r="Q39" i="2"/>
  <c r="O39" i="2"/>
  <c r="M39" i="2"/>
  <c r="K39" i="2"/>
  <c r="J39" i="2"/>
  <c r="I39" i="2"/>
  <c r="G39" i="2"/>
  <c r="F39" i="2"/>
  <c r="E39" i="2"/>
  <c r="Q38" i="2"/>
  <c r="K38" i="2"/>
  <c r="J38" i="2"/>
  <c r="I38" i="2"/>
  <c r="G38" i="2"/>
  <c r="F38" i="2"/>
  <c r="E38" i="2"/>
  <c r="R37" i="2"/>
  <c r="Q37" i="2"/>
  <c r="O37" i="2"/>
  <c r="M37" i="2"/>
  <c r="K37" i="2"/>
  <c r="J37" i="2"/>
  <c r="I37" i="2"/>
  <c r="G37" i="2"/>
  <c r="F37" i="2"/>
  <c r="E37" i="2"/>
  <c r="Q36" i="2"/>
  <c r="R35" i="2"/>
  <c r="Q35" i="2"/>
  <c r="O35" i="2"/>
  <c r="M35" i="2"/>
  <c r="Q34" i="2"/>
  <c r="R33" i="2"/>
  <c r="Q33" i="2"/>
  <c r="O33" i="2"/>
  <c r="M33" i="2"/>
  <c r="Q32" i="2"/>
  <c r="R31" i="2"/>
  <c r="Q31" i="2"/>
  <c r="O31" i="2"/>
  <c r="M31" i="2"/>
  <c r="Q30" i="2"/>
  <c r="R29" i="2"/>
  <c r="Q29" i="2"/>
  <c r="O29" i="2"/>
  <c r="M29" i="2"/>
  <c r="Q28" i="2"/>
  <c r="R27" i="2"/>
  <c r="Q27" i="2"/>
  <c r="O27" i="2"/>
  <c r="M27" i="2"/>
  <c r="Q26" i="2"/>
  <c r="R25" i="2"/>
  <c r="Q25" i="2"/>
  <c r="O25" i="2"/>
  <c r="M25" i="2"/>
  <c r="Q24" i="2"/>
  <c r="R23" i="2"/>
  <c r="Q23" i="2"/>
  <c r="O23" i="2"/>
  <c r="M23" i="2"/>
  <c r="Q22" i="2"/>
  <c r="R21" i="2"/>
  <c r="Q21" i="2"/>
  <c r="O21" i="2"/>
  <c r="M21" i="2"/>
  <c r="Q20" i="2"/>
  <c r="R19" i="2"/>
  <c r="Q19" i="2"/>
  <c r="O19" i="2"/>
  <c r="M19" i="2"/>
  <c r="Q18" i="2"/>
  <c r="R17" i="2"/>
  <c r="Q17" i="2"/>
  <c r="O17" i="2"/>
  <c r="M17" i="2"/>
  <c r="Q16" i="2"/>
  <c r="R15" i="2"/>
  <c r="Q15" i="2"/>
  <c r="O15" i="2"/>
  <c r="M15" i="2"/>
  <c r="Q14" i="2"/>
  <c r="R13" i="2"/>
  <c r="Q13" i="2"/>
  <c r="O13" i="2"/>
  <c r="M13" i="2"/>
  <c r="Q12" i="2"/>
  <c r="R11" i="2"/>
  <c r="Q11" i="2"/>
  <c r="O11" i="2"/>
  <c r="M11" i="2"/>
  <c r="Q10" i="2"/>
  <c r="R9" i="2"/>
  <c r="Q9" i="2"/>
  <c r="O9" i="2"/>
  <c r="M9" i="2"/>
  <c r="Q8" i="2"/>
  <c r="Q7" i="2"/>
  <c r="R7" i="2"/>
  <c r="O7" i="2"/>
  <c r="M7" i="2"/>
  <c r="G36" i="2" l="1"/>
  <c r="F36" i="2"/>
  <c r="E36" i="2"/>
  <c r="G35" i="2"/>
  <c r="F35" i="2"/>
  <c r="E35" i="2"/>
  <c r="G34" i="2"/>
  <c r="F34" i="2"/>
  <c r="E34" i="2"/>
  <c r="G33" i="2"/>
  <c r="F33" i="2"/>
  <c r="E33" i="2"/>
  <c r="G32" i="2"/>
  <c r="F32" i="2"/>
  <c r="E32" i="2"/>
  <c r="G31" i="2"/>
  <c r="F31" i="2"/>
  <c r="E31" i="2"/>
  <c r="G30" i="2"/>
  <c r="F30" i="2"/>
  <c r="E30" i="2"/>
  <c r="G29" i="2"/>
  <c r="F29" i="2"/>
  <c r="E29" i="2"/>
  <c r="G28" i="2"/>
  <c r="F28" i="2"/>
  <c r="E28" i="2"/>
  <c r="G27" i="2"/>
  <c r="F27" i="2"/>
  <c r="E27" i="2"/>
  <c r="G26" i="2"/>
  <c r="F26" i="2"/>
  <c r="E26" i="2"/>
  <c r="G25" i="2"/>
  <c r="F25" i="2"/>
  <c r="E25" i="2"/>
  <c r="G24" i="2"/>
  <c r="F24" i="2"/>
  <c r="E24" i="2"/>
  <c r="G23" i="2"/>
  <c r="F23" i="2"/>
  <c r="E23" i="2"/>
  <c r="G22" i="2"/>
  <c r="F22" i="2"/>
  <c r="E22" i="2"/>
  <c r="G21" i="2"/>
  <c r="F21" i="2"/>
  <c r="E21" i="2"/>
  <c r="G20" i="2"/>
  <c r="F20" i="2"/>
  <c r="E20" i="2"/>
  <c r="G19" i="2"/>
  <c r="F19" i="2"/>
  <c r="E19" i="2"/>
  <c r="G18" i="2"/>
  <c r="F18" i="2"/>
  <c r="E18" i="2"/>
  <c r="G17" i="2"/>
  <c r="F17" i="2"/>
  <c r="E17" i="2"/>
  <c r="G16" i="2"/>
  <c r="F16" i="2"/>
  <c r="E16" i="2"/>
  <c r="G15" i="2"/>
  <c r="F15" i="2"/>
  <c r="E15" i="2"/>
  <c r="G14" i="2"/>
  <c r="F14" i="2"/>
  <c r="E14" i="2"/>
  <c r="G13" i="2"/>
  <c r="F13" i="2"/>
  <c r="E13" i="2"/>
  <c r="G12" i="2"/>
  <c r="F12" i="2"/>
  <c r="E12" i="2"/>
  <c r="G11" i="2"/>
  <c r="F11" i="2"/>
  <c r="E11" i="2"/>
  <c r="G10" i="2"/>
  <c r="F10" i="2"/>
  <c r="E10" i="2"/>
  <c r="G9" i="2"/>
  <c r="F9" i="2"/>
  <c r="E9" i="2"/>
  <c r="G8" i="2"/>
  <c r="G7" i="2"/>
  <c r="F8" i="2"/>
  <c r="F7" i="2"/>
  <c r="E8" i="2"/>
  <c r="E7" i="2"/>
  <c r="K36" i="2"/>
  <c r="I36" i="2"/>
  <c r="K35" i="2"/>
  <c r="J35" i="2"/>
  <c r="I35" i="2"/>
  <c r="K34" i="2"/>
  <c r="J34" i="2"/>
  <c r="I34" i="2"/>
  <c r="K33" i="2"/>
  <c r="J33" i="2"/>
  <c r="I33" i="2"/>
  <c r="K32" i="2"/>
  <c r="J32" i="2"/>
  <c r="I32" i="2"/>
  <c r="K31" i="2"/>
  <c r="J31" i="2"/>
  <c r="I31" i="2"/>
  <c r="K30" i="2"/>
  <c r="J30" i="2"/>
  <c r="I30" i="2"/>
  <c r="K29" i="2"/>
  <c r="J29" i="2"/>
  <c r="I29" i="2"/>
  <c r="K28" i="2"/>
  <c r="J28" i="2"/>
  <c r="I28" i="2"/>
  <c r="K27" i="2"/>
  <c r="J27" i="2"/>
  <c r="I27" i="2"/>
  <c r="K26" i="2"/>
  <c r="J26" i="2"/>
  <c r="I26" i="2"/>
  <c r="K25" i="2"/>
  <c r="J25" i="2"/>
  <c r="I25" i="2"/>
  <c r="K24" i="2"/>
  <c r="J24" i="2"/>
  <c r="I24" i="2"/>
  <c r="K23" i="2"/>
  <c r="J23" i="2"/>
  <c r="I23" i="2"/>
  <c r="K22" i="2"/>
  <c r="J22" i="2"/>
  <c r="I22" i="2"/>
  <c r="K21" i="2"/>
  <c r="J21" i="2"/>
  <c r="I21" i="2"/>
  <c r="K20" i="2"/>
  <c r="J20" i="2"/>
  <c r="I20" i="2"/>
  <c r="K19" i="2"/>
  <c r="J19" i="2"/>
  <c r="I19" i="2"/>
  <c r="K18" i="2"/>
  <c r="J18" i="2"/>
  <c r="I18" i="2"/>
  <c r="K17" i="2"/>
  <c r="J17" i="2"/>
  <c r="I17" i="2"/>
  <c r="K16" i="2"/>
  <c r="J16" i="2"/>
  <c r="I16" i="2"/>
  <c r="K15" i="2"/>
  <c r="J15" i="2"/>
  <c r="I15" i="2"/>
  <c r="K14" i="2"/>
  <c r="J14" i="2"/>
  <c r="I14" i="2"/>
  <c r="K13" i="2"/>
  <c r="J13" i="2"/>
  <c r="I13" i="2"/>
  <c r="K12" i="2"/>
  <c r="J12" i="2"/>
  <c r="I12" i="2"/>
  <c r="K11" i="2"/>
  <c r="J11" i="2"/>
  <c r="I11" i="2"/>
  <c r="K10" i="2"/>
  <c r="J10" i="2"/>
  <c r="I10" i="2"/>
  <c r="K9" i="2"/>
  <c r="J9" i="2"/>
  <c r="I9" i="2"/>
  <c r="K7" i="2"/>
  <c r="J7" i="2"/>
  <c r="I7" i="2"/>
  <c r="K8" i="2"/>
  <c r="J8" i="2"/>
  <c r="I8" i="2"/>
</calcChain>
</file>

<file path=xl/sharedStrings.xml><?xml version="1.0" encoding="utf-8"?>
<sst xmlns="http://schemas.openxmlformats.org/spreadsheetml/2006/main" count="133" uniqueCount="43">
  <si>
    <t>Groupe n°</t>
  </si>
  <si>
    <t>Lancer</t>
  </si>
  <si>
    <t>Saut</t>
  </si>
  <si>
    <t>Course</t>
  </si>
  <si>
    <t>Test --&gt; Cible</t>
  </si>
  <si>
    <t>TEST</t>
  </si>
  <si>
    <t>Long</t>
  </si>
  <si>
    <t>T. bond</t>
  </si>
  <si>
    <t>Tr saut</t>
  </si>
  <si>
    <t>Jav SE</t>
  </si>
  <si>
    <t>Jav PC</t>
  </si>
  <si>
    <t>Jav DA</t>
  </si>
  <si>
    <t>VMA</t>
  </si>
  <si>
    <t>Degrés</t>
  </si>
  <si>
    <t>Intensité en % de VMA</t>
  </si>
  <si>
    <t>Echauffement</t>
  </si>
  <si>
    <t>D 1</t>
  </si>
  <si>
    <t>D 2</t>
  </si>
  <si>
    <t>D 3</t>
  </si>
  <si>
    <t>D 4</t>
  </si>
  <si>
    <t xml:space="preserve"> </t>
  </si>
  <si>
    <t>Coaching</t>
  </si>
  <si>
    <t>Abs</t>
  </si>
  <si>
    <t>Motiv</t>
  </si>
  <si>
    <t>Obs</t>
  </si>
  <si>
    <t>% de distance vortex</t>
  </si>
  <si>
    <t>TABLEAU DE BORD</t>
  </si>
  <si>
    <t>Calculs des cibles de course</t>
  </si>
  <si>
    <t>Calculs des cibles de lancer</t>
  </si>
  <si>
    <t>Calculs des cibles de saut</t>
  </si>
  <si>
    <t>% de distance saut test</t>
  </si>
  <si>
    <t>Durée de course</t>
  </si>
  <si>
    <t>10' - R5'</t>
  </si>
  <si>
    <t>6' -R200m</t>
  </si>
  <si>
    <t>10' -R200m</t>
  </si>
  <si>
    <t>Combiné athlétique</t>
  </si>
  <si>
    <t>Passif</t>
  </si>
  <si>
    <t>Actif</t>
  </si>
  <si>
    <t>Appli</t>
  </si>
  <si>
    <t>Classe</t>
  </si>
  <si>
    <t>Nom</t>
  </si>
  <si>
    <t>Prénom</t>
  </si>
  <si>
    <t>Conseil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</si>
</sst>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/>
    <xf numFmtId="0" fontId="0" fillId="0" borderId="0" xfId="0" applyAlignment="1"/>
    <xf numFmtId="0" fontId="0" fillId="0" borderId="10" xfId="0" applyBorder="1"/>
    <xf numFmtId="0" fontId="0" fillId="0" borderId="9" xfId="0" applyBorder="1"/>
    <xf numFmtId="0" fontId="0" fillId="0" borderId="13" xfId="0" applyBorder="1"/>
    <xf numFmtId="0" fontId="0" fillId="0" borderId="11" xfId="0" applyBorder="1"/>
    <xf numFmtId="0" fontId="0" fillId="0" borderId="3" xfId="0" applyBorder="1"/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0" fillId="0" borderId="37" xfId="0" applyBorder="1"/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0" borderId="33" xfId="0" applyFont="1" applyBorder="1"/>
    <xf numFmtId="0" fontId="6" fillId="0" borderId="33" xfId="0" applyFont="1" applyBorder="1" applyAlignment="1">
      <alignment horizontal="center"/>
    </xf>
    <xf numFmtId="1" fontId="2" fillId="4" borderId="33" xfId="0" applyNumberFormat="1" applyFont="1" applyFill="1" applyBorder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2" borderId="33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7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45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164" fontId="0" fillId="0" borderId="23" xfId="0" applyNumberFormat="1" applyFont="1" applyFill="1" applyBorder="1" applyAlignment="1">
      <alignment horizontal="center"/>
    </xf>
    <xf numFmtId="164" fontId="0" fillId="0" borderId="24" xfId="0" applyNumberFormat="1" applyFont="1" applyFill="1" applyBorder="1" applyAlignment="1">
      <alignment horizontal="center"/>
    </xf>
    <xf numFmtId="164" fontId="0" fillId="0" borderId="25" xfId="0" applyNumberFormat="1" applyFont="1" applyFill="1" applyBorder="1" applyAlignment="1">
      <alignment horizontal="center"/>
    </xf>
    <xf numFmtId="164" fontId="0" fillId="0" borderId="26" xfId="0" applyNumberFormat="1" applyFont="1" applyFill="1" applyBorder="1" applyAlignment="1">
      <alignment horizontal="center"/>
    </xf>
    <xf numFmtId="164" fontId="0" fillId="0" borderId="27" xfId="0" applyNumberFormat="1" applyFont="1" applyFill="1" applyBorder="1" applyAlignment="1">
      <alignment horizontal="center"/>
    </xf>
    <xf numFmtId="164" fontId="0" fillId="0" borderId="28" xfId="0" applyNumberFormat="1" applyFont="1" applyFill="1" applyBorder="1" applyAlignment="1">
      <alignment horizontal="center"/>
    </xf>
    <xf numFmtId="164" fontId="0" fillId="0" borderId="29" xfId="0" applyNumberFormat="1" applyFont="1" applyFill="1" applyBorder="1" applyAlignment="1">
      <alignment horizontal="center"/>
    </xf>
    <xf numFmtId="164" fontId="0" fillId="0" borderId="30" xfId="0" applyNumberFormat="1" applyFont="1" applyFill="1" applyBorder="1" applyAlignment="1">
      <alignment horizontal="center"/>
    </xf>
    <xf numFmtId="164" fontId="0" fillId="0" borderId="31" xfId="0" applyNumberFormat="1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21" xfId="0" applyFont="1" applyFill="1" applyBorder="1" applyAlignment="1">
      <alignment horizontal="center"/>
    </xf>
    <xf numFmtId="0" fontId="0" fillId="0" borderId="45" xfId="0" applyFont="1" applyFill="1" applyBorder="1" applyAlignment="1">
      <alignment horizontal="center"/>
    </xf>
    <xf numFmtId="0" fontId="0" fillId="0" borderId="47" xfId="0" applyFont="1" applyFill="1" applyBorder="1" applyAlignment="1">
      <alignment horizontal="center"/>
    </xf>
    <xf numFmtId="0" fontId="0" fillId="0" borderId="48" xfId="0" applyFont="1" applyFill="1" applyBorder="1" applyAlignment="1">
      <alignment horizontal="center"/>
    </xf>
    <xf numFmtId="0" fontId="0" fillId="0" borderId="49" xfId="0" applyFont="1" applyFill="1" applyBorder="1" applyAlignment="1">
      <alignment horizontal="center"/>
    </xf>
    <xf numFmtId="2" fontId="0" fillId="0" borderId="26" xfId="0" applyNumberFormat="1" applyFont="1" applyFill="1" applyBorder="1" applyAlignment="1">
      <alignment horizontal="center"/>
    </xf>
    <xf numFmtId="2" fontId="0" fillId="0" borderId="27" xfId="0" applyNumberFormat="1" applyFont="1" applyFill="1" applyBorder="1" applyAlignment="1">
      <alignment horizontal="center"/>
    </xf>
    <xf numFmtId="2" fontId="0" fillId="0" borderId="28" xfId="0" applyNumberFormat="1" applyFont="1" applyFill="1" applyBorder="1" applyAlignment="1">
      <alignment horizontal="center"/>
    </xf>
    <xf numFmtId="2" fontId="0" fillId="0" borderId="29" xfId="0" applyNumberFormat="1" applyFont="1" applyFill="1" applyBorder="1" applyAlignment="1">
      <alignment horizontal="center"/>
    </xf>
    <xf numFmtId="2" fontId="0" fillId="0" borderId="30" xfId="0" applyNumberFormat="1" applyFont="1" applyFill="1" applyBorder="1" applyAlignment="1">
      <alignment horizontal="center"/>
    </xf>
    <xf numFmtId="2" fontId="0" fillId="0" borderId="31" xfId="0" applyNumberFormat="1" applyFont="1" applyFill="1" applyBorder="1" applyAlignment="1">
      <alignment horizontal="center"/>
    </xf>
    <xf numFmtId="2" fontId="0" fillId="0" borderId="50" xfId="0" applyNumberFormat="1" applyFont="1" applyFill="1" applyBorder="1" applyAlignment="1">
      <alignment horizontal="center"/>
    </xf>
    <xf numFmtId="2" fontId="0" fillId="0" borderId="51" xfId="0" applyNumberFormat="1" applyFont="1" applyFill="1" applyBorder="1" applyAlignment="1">
      <alignment horizontal="center"/>
    </xf>
    <xf numFmtId="2" fontId="0" fillId="0" borderId="52" xfId="0" applyNumberFormat="1" applyFont="1" applyFill="1" applyBorder="1" applyAlignment="1">
      <alignment horizontal="center"/>
    </xf>
    <xf numFmtId="1" fontId="2" fillId="3" borderId="33" xfId="0" applyNumberFormat="1" applyFont="1" applyFill="1" applyBorder="1" applyAlignment="1">
      <alignment horizontal="center" vertical="center"/>
    </xf>
    <xf numFmtId="1" fontId="2" fillId="2" borderId="33" xfId="0" applyNumberFormat="1" applyFont="1" applyFill="1" applyBorder="1" applyAlignment="1">
      <alignment horizontal="center" vertical="center"/>
    </xf>
    <xf numFmtId="1" fontId="0" fillId="0" borderId="53" xfId="0" applyNumberFormat="1" applyFont="1" applyFill="1" applyBorder="1" applyAlignment="1">
      <alignment horizontal="center"/>
    </xf>
    <xf numFmtId="1" fontId="0" fillId="0" borderId="39" xfId="0" applyNumberFormat="1" applyFont="1" applyFill="1" applyBorder="1" applyAlignment="1">
      <alignment horizontal="center"/>
    </xf>
    <xf numFmtId="1" fontId="0" fillId="0" borderId="22" xfId="0" applyNumberFormat="1" applyFont="1" applyFill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7" fillId="0" borderId="41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1" fontId="0" fillId="0" borderId="56" xfId="0" applyNumberFormat="1" applyFont="1" applyFill="1" applyBorder="1" applyAlignment="1">
      <alignment horizontal="center" vertical="center"/>
    </xf>
    <xf numFmtId="1" fontId="0" fillId="0" borderId="57" xfId="0" applyNumberFormat="1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4" borderId="38" xfId="0" applyFont="1" applyFill="1" applyBorder="1" applyAlignment="1">
      <alignment horizontal="center"/>
    </xf>
    <xf numFmtId="0" fontId="2" fillId="4" borderId="39" xfId="0" applyFont="1" applyFill="1" applyBorder="1" applyAlignment="1">
      <alignment horizontal="center"/>
    </xf>
    <xf numFmtId="0" fontId="2" fillId="4" borderId="40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0" fontId="2" fillId="3" borderId="39" xfId="0" applyFont="1" applyFill="1" applyBorder="1" applyAlignment="1">
      <alignment horizontal="center"/>
    </xf>
    <xf numFmtId="0" fontId="2" fillId="3" borderId="40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/>
    </xf>
    <xf numFmtId="1" fontId="0" fillId="0" borderId="25" xfId="0" applyNumberFormat="1" applyFont="1" applyFill="1" applyBorder="1" applyAlignment="1">
      <alignment horizontal="center" vertical="center"/>
    </xf>
    <xf numFmtId="1" fontId="0" fillId="0" borderId="32" xfId="0" applyNumberFormat="1" applyFont="1" applyFill="1" applyBorder="1" applyAlignment="1">
      <alignment horizontal="center" vertical="center"/>
    </xf>
    <xf numFmtId="1" fontId="0" fillId="0" borderId="46" xfId="0" applyNumberFormat="1" applyFont="1" applyFill="1" applyBorder="1" applyAlignment="1">
      <alignment horizontal="center" vertical="center"/>
    </xf>
    <xf numFmtId="1" fontId="0" fillId="0" borderId="12" xfId="0" applyNumberFormat="1" applyFont="1" applyFill="1" applyBorder="1" applyAlignment="1">
      <alignment horizontal="center" vertical="center"/>
    </xf>
    <xf numFmtId="1" fontId="0" fillId="0" borderId="58" xfId="0" applyNumberFormat="1" applyFont="1" applyFill="1" applyBorder="1" applyAlignment="1">
      <alignment horizontal="center" vertical="center"/>
    </xf>
    <xf numFmtId="1" fontId="0" fillId="0" borderId="59" xfId="0" applyNumberFormat="1" applyFont="1" applyFill="1" applyBorder="1" applyAlignment="1">
      <alignment horizontal="center" vertical="center"/>
    </xf>
    <xf numFmtId="1" fontId="0" fillId="0" borderId="11" xfId="0" applyNumberFormat="1" applyFont="1" applyFill="1" applyBorder="1" applyAlignment="1">
      <alignment horizontal="center" vertical="center"/>
    </xf>
    <xf numFmtId="1" fontId="0" fillId="0" borderId="6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5" fillId="0" borderId="54" xfId="0" applyFont="1" applyBorder="1" applyAlignment="1">
      <alignment horizontal="center"/>
    </xf>
    <xf numFmtId="164" fontId="0" fillId="5" borderId="23" xfId="0" applyNumberFormat="1" applyFont="1" applyFill="1" applyBorder="1" applyAlignment="1">
      <alignment horizontal="center"/>
    </xf>
    <xf numFmtId="164" fontId="0" fillId="5" borderId="24" xfId="0" applyNumberFormat="1" applyFont="1" applyFill="1" applyBorder="1" applyAlignment="1">
      <alignment horizontal="center"/>
    </xf>
    <xf numFmtId="164" fontId="0" fillId="5" borderId="25" xfId="0" applyNumberFormat="1" applyFont="1" applyFill="1" applyBorder="1" applyAlignment="1">
      <alignment horizontal="center"/>
    </xf>
    <xf numFmtId="164" fontId="0" fillId="5" borderId="26" xfId="0" applyNumberFormat="1" applyFont="1" applyFill="1" applyBorder="1" applyAlignment="1">
      <alignment horizontal="center"/>
    </xf>
    <xf numFmtId="164" fontId="0" fillId="5" borderId="27" xfId="0" applyNumberFormat="1" applyFont="1" applyFill="1" applyBorder="1" applyAlignment="1">
      <alignment horizontal="center"/>
    </xf>
    <xf numFmtId="164" fontId="0" fillId="5" borderId="28" xfId="0" applyNumberFormat="1" applyFont="1" applyFill="1" applyBorder="1" applyAlignment="1">
      <alignment horizontal="center"/>
    </xf>
    <xf numFmtId="2" fontId="0" fillId="5" borderId="50" xfId="0" applyNumberFormat="1" applyFont="1" applyFill="1" applyBorder="1" applyAlignment="1">
      <alignment horizontal="center"/>
    </xf>
    <xf numFmtId="2" fontId="0" fillId="5" borderId="51" xfId="0" applyNumberFormat="1" applyFont="1" applyFill="1" applyBorder="1" applyAlignment="1">
      <alignment horizontal="center"/>
    </xf>
    <xf numFmtId="2" fontId="0" fillId="5" borderId="52" xfId="0" applyNumberFormat="1" applyFont="1" applyFill="1" applyBorder="1" applyAlignment="1">
      <alignment horizontal="center"/>
    </xf>
    <xf numFmtId="2" fontId="0" fillId="5" borderId="26" xfId="0" applyNumberFormat="1" applyFont="1" applyFill="1" applyBorder="1" applyAlignment="1">
      <alignment horizontal="center"/>
    </xf>
    <xf numFmtId="2" fontId="0" fillId="5" borderId="27" xfId="0" applyNumberFormat="1" applyFont="1" applyFill="1" applyBorder="1" applyAlignment="1">
      <alignment horizontal="center"/>
    </xf>
    <xf numFmtId="2" fontId="0" fillId="5" borderId="28" xfId="0" applyNumberFormat="1" applyFont="1" applyFill="1" applyBorder="1" applyAlignment="1">
      <alignment horizontal="center"/>
    </xf>
    <xf numFmtId="2" fontId="0" fillId="5" borderId="29" xfId="0" applyNumberFormat="1" applyFont="1" applyFill="1" applyBorder="1" applyAlignment="1">
      <alignment horizontal="center"/>
    </xf>
    <xf numFmtId="2" fontId="0" fillId="5" borderId="30" xfId="0" applyNumberFormat="1" applyFont="1" applyFill="1" applyBorder="1" applyAlignment="1">
      <alignment horizontal="center"/>
    </xf>
    <xf numFmtId="2" fontId="0" fillId="5" borderId="31" xfId="0" applyNumberFormat="1" applyFont="1" applyFill="1" applyBorder="1" applyAlignment="1">
      <alignment horizontal="center"/>
    </xf>
    <xf numFmtId="1" fontId="0" fillId="5" borderId="46" xfId="0" applyNumberFormat="1" applyFont="1" applyFill="1" applyBorder="1" applyAlignment="1">
      <alignment horizontal="center" vertical="center"/>
    </xf>
    <xf numFmtId="1" fontId="0" fillId="5" borderId="12" xfId="0" applyNumberFormat="1" applyFont="1" applyFill="1" applyBorder="1" applyAlignment="1">
      <alignment horizontal="center" vertical="center"/>
    </xf>
    <xf numFmtId="1" fontId="0" fillId="5" borderId="11" xfId="0" applyNumberFormat="1" applyFont="1" applyFill="1" applyBorder="1" applyAlignment="1">
      <alignment horizontal="center" vertical="center"/>
    </xf>
    <xf numFmtId="1" fontId="0" fillId="5" borderId="53" xfId="0" applyNumberFormat="1" applyFont="1" applyFill="1" applyBorder="1" applyAlignment="1">
      <alignment horizontal="center"/>
    </xf>
    <xf numFmtId="1" fontId="0" fillId="5" borderId="56" xfId="0" applyNumberFormat="1" applyFont="1" applyFill="1" applyBorder="1" applyAlignment="1">
      <alignment horizontal="center" vertical="center"/>
    </xf>
    <xf numFmtId="1" fontId="0" fillId="5" borderId="58" xfId="0" applyNumberFormat="1" applyFont="1" applyFill="1" applyBorder="1" applyAlignment="1">
      <alignment horizontal="center" vertical="center"/>
    </xf>
    <xf numFmtId="1" fontId="0" fillId="5" borderId="59" xfId="0" applyNumberFormat="1" applyFont="1" applyFill="1" applyBorder="1" applyAlignment="1">
      <alignment horizontal="center" vertical="center"/>
    </xf>
    <xf numFmtId="1" fontId="0" fillId="5" borderId="60" xfId="0" applyNumberFormat="1" applyFont="1" applyFill="1" applyBorder="1" applyAlignment="1">
      <alignment horizontal="center" vertical="center"/>
    </xf>
    <xf numFmtId="1" fontId="0" fillId="5" borderId="39" xfId="0" applyNumberFormat="1" applyFont="1" applyFill="1" applyBorder="1" applyAlignment="1">
      <alignment horizontal="center"/>
    </xf>
    <xf numFmtId="1" fontId="0" fillId="5" borderId="57" xfId="0" applyNumberFormat="1" applyFont="1" applyFill="1" applyBorder="1" applyAlignment="1">
      <alignment horizontal="center" vertical="center"/>
    </xf>
    <xf numFmtId="1" fontId="0" fillId="5" borderId="25" xfId="0" applyNumberFormat="1" applyFont="1" applyFill="1" applyBorder="1" applyAlignment="1">
      <alignment horizontal="center" vertical="center"/>
    </xf>
    <xf numFmtId="1" fontId="0" fillId="5" borderId="22" xfId="0" applyNumberFormat="1" applyFont="1" applyFill="1" applyBorder="1" applyAlignment="1">
      <alignment horizontal="center"/>
    </xf>
    <xf numFmtId="1" fontId="0" fillId="5" borderId="32" xfId="0" applyNumberFormat="1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/>
    </xf>
    <xf numFmtId="0" fontId="0" fillId="5" borderId="5" xfId="0" applyFont="1" applyFill="1" applyBorder="1" applyAlignment="1">
      <alignment horizontal="center"/>
    </xf>
    <xf numFmtId="0" fontId="0" fillId="5" borderId="4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0" fillId="5" borderId="47" xfId="0" applyFont="1" applyFill="1" applyBorder="1" applyAlignment="1">
      <alignment horizontal="center"/>
    </xf>
    <xf numFmtId="0" fontId="0" fillId="5" borderId="48" xfId="0" applyFont="1" applyFill="1" applyBorder="1" applyAlignment="1">
      <alignment horizontal="center"/>
    </xf>
    <xf numFmtId="0" fontId="0" fillId="5" borderId="49" xfId="0" applyFont="1" applyFill="1" applyBorder="1" applyAlignment="1">
      <alignment horizontal="center"/>
    </xf>
    <xf numFmtId="0" fontId="2" fillId="5" borderId="4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2"/>
  <sheetViews>
    <sheetView tabSelected="1" zoomScale="85" zoomScaleNormal="85" workbookViewId="0">
      <selection activeCell="AF27" sqref="AF27"/>
    </sheetView>
  </sheetViews>
  <sheetFormatPr baseColWidth="10" defaultColWidth="9.140625" defaultRowHeight="15" x14ac:dyDescent="0.25"/>
  <cols>
    <col min="1" max="1" width="15.5703125" customWidth="1"/>
    <col min="2" max="2" width="12.7109375" customWidth="1"/>
    <col min="3" max="3" width="10.42578125" customWidth="1"/>
    <col min="4" max="12" width="7.140625" customWidth="1"/>
    <col min="13" max="16" width="4.28515625" customWidth="1"/>
    <col min="17" max="17" width="7.85546875" customWidth="1"/>
    <col min="18" max="18" width="7.28515625" customWidth="1"/>
    <col min="19" max="21" width="5.42578125" customWidth="1"/>
    <col min="22" max="22" width="6.42578125" customWidth="1"/>
    <col min="23" max="25" width="5.42578125" customWidth="1"/>
    <col min="26" max="26" width="7" bestFit="1" customWidth="1"/>
    <col min="27" max="27" width="7.7109375" customWidth="1"/>
    <col min="28" max="28" width="24.85546875" customWidth="1"/>
    <col min="29" max="29" width="13" bestFit="1" customWidth="1"/>
    <col min="30" max="30" width="11.42578125" bestFit="1" customWidth="1"/>
    <col min="31" max="31" width="10.7109375" customWidth="1"/>
  </cols>
  <sheetData>
    <row r="1" spans="1:31" ht="24" thickBot="1" x14ac:dyDescent="0.4">
      <c r="A1" s="3" t="s">
        <v>39</v>
      </c>
      <c r="B1" s="4"/>
      <c r="C1" s="104" t="s">
        <v>35</v>
      </c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</row>
    <row r="2" spans="1:31" s="2" customFormat="1" ht="21" customHeight="1" thickBot="1" x14ac:dyDescent="0.4">
      <c r="A2" s="1"/>
      <c r="B2" s="1"/>
      <c r="AB2" s="74" t="s">
        <v>26</v>
      </c>
      <c r="AC2" s="75"/>
      <c r="AD2" s="75"/>
      <c r="AE2" s="76"/>
    </row>
    <row r="3" spans="1:31" s="2" customFormat="1" ht="15.75" customHeight="1" thickBot="1" x14ac:dyDescent="0.4">
      <c r="A3" s="1"/>
      <c r="B3" s="1"/>
      <c r="D3" s="85" t="s">
        <v>4</v>
      </c>
      <c r="E3" s="86"/>
      <c r="F3" s="86"/>
      <c r="G3" s="86"/>
      <c r="H3" s="87"/>
      <c r="I3" s="88"/>
      <c r="J3" s="88"/>
      <c r="K3" s="88"/>
      <c r="L3" s="88"/>
      <c r="M3" s="88"/>
      <c r="N3" s="88"/>
      <c r="O3" s="88"/>
      <c r="P3" s="88"/>
      <c r="Q3" s="88"/>
      <c r="R3" s="89"/>
    </row>
    <row r="4" spans="1:31" s="2" customFormat="1" ht="15.75" thickBot="1" x14ac:dyDescent="0.3">
      <c r="D4" s="108" t="s">
        <v>2</v>
      </c>
      <c r="E4" s="109"/>
      <c r="F4" s="109"/>
      <c r="G4" s="110"/>
      <c r="H4" s="111" t="s">
        <v>1</v>
      </c>
      <c r="I4" s="112"/>
      <c r="J4" s="112"/>
      <c r="K4" s="113"/>
      <c r="L4" s="114" t="s">
        <v>3</v>
      </c>
      <c r="M4" s="115"/>
      <c r="N4" s="115"/>
      <c r="O4" s="115"/>
      <c r="P4" s="115"/>
      <c r="Q4" s="115"/>
      <c r="R4" s="116"/>
      <c r="S4" s="79" t="s">
        <v>15</v>
      </c>
      <c r="T4" s="80"/>
      <c r="U4" s="80"/>
      <c r="V4" s="81"/>
      <c r="W4" s="79" t="s">
        <v>21</v>
      </c>
      <c r="X4" s="80"/>
      <c r="Y4" s="80"/>
      <c r="Z4" s="81"/>
      <c r="AC4" s="82" t="s">
        <v>27</v>
      </c>
      <c r="AD4" s="83"/>
      <c r="AE4" s="84"/>
    </row>
    <row r="5" spans="1:31" s="2" customFormat="1" ht="15.75" thickBot="1" x14ac:dyDescent="0.3">
      <c r="C5" s="2" t="s">
        <v>20</v>
      </c>
      <c r="D5" s="30" t="s">
        <v>16</v>
      </c>
      <c r="E5" s="27" t="s">
        <v>17</v>
      </c>
      <c r="F5" s="28" t="s">
        <v>18</v>
      </c>
      <c r="G5" s="29" t="s">
        <v>19</v>
      </c>
      <c r="H5" s="31" t="s">
        <v>16</v>
      </c>
      <c r="I5" s="27" t="s">
        <v>17</v>
      </c>
      <c r="J5" s="28" t="s">
        <v>18</v>
      </c>
      <c r="K5" s="29" t="s">
        <v>19</v>
      </c>
      <c r="L5" s="32" t="s">
        <v>16</v>
      </c>
      <c r="M5" s="117" t="s">
        <v>17</v>
      </c>
      <c r="N5" s="118"/>
      <c r="O5" s="119" t="s">
        <v>18</v>
      </c>
      <c r="P5" s="120"/>
      <c r="Q5" s="118" t="s">
        <v>19</v>
      </c>
      <c r="R5" s="121"/>
      <c r="S5" s="33" t="s">
        <v>16</v>
      </c>
      <c r="T5" s="34" t="s">
        <v>17</v>
      </c>
      <c r="U5" s="34" t="s">
        <v>18</v>
      </c>
      <c r="V5" s="35" t="s">
        <v>19</v>
      </c>
      <c r="W5" s="33" t="s">
        <v>16</v>
      </c>
      <c r="X5" s="34" t="s">
        <v>17</v>
      </c>
      <c r="Y5" s="34" t="s">
        <v>18</v>
      </c>
      <c r="Z5" s="35" t="s">
        <v>19</v>
      </c>
      <c r="AB5" s="23" t="s">
        <v>13</v>
      </c>
      <c r="AC5" s="24">
        <v>2</v>
      </c>
      <c r="AD5" s="24">
        <v>3</v>
      </c>
      <c r="AE5" s="24">
        <v>4</v>
      </c>
    </row>
    <row r="6" spans="1:31" s="2" customFormat="1" ht="15.75" thickBot="1" x14ac:dyDescent="0.3">
      <c r="C6" s="26" t="s">
        <v>0</v>
      </c>
      <c r="D6" s="30" t="s">
        <v>5</v>
      </c>
      <c r="E6" s="10" t="s">
        <v>6</v>
      </c>
      <c r="F6" s="11" t="s">
        <v>7</v>
      </c>
      <c r="G6" s="12" t="s">
        <v>8</v>
      </c>
      <c r="H6" s="31" t="s">
        <v>5</v>
      </c>
      <c r="I6" s="10" t="s">
        <v>9</v>
      </c>
      <c r="J6" s="11" t="s">
        <v>10</v>
      </c>
      <c r="K6" s="12" t="s">
        <v>11</v>
      </c>
      <c r="L6" s="32" t="s">
        <v>12</v>
      </c>
      <c r="M6" s="122" t="s">
        <v>33</v>
      </c>
      <c r="N6" s="123"/>
      <c r="O6" s="124" t="s">
        <v>34</v>
      </c>
      <c r="P6" s="123"/>
      <c r="Q6" s="124" t="s">
        <v>32</v>
      </c>
      <c r="R6" s="123"/>
      <c r="S6" s="71" t="s">
        <v>36</v>
      </c>
      <c r="T6" s="72" t="s">
        <v>37</v>
      </c>
      <c r="U6" s="72" t="s">
        <v>38</v>
      </c>
      <c r="V6" s="73" t="s">
        <v>42</v>
      </c>
      <c r="W6" s="71" t="s">
        <v>22</v>
      </c>
      <c r="X6" s="72" t="s">
        <v>23</v>
      </c>
      <c r="Y6" s="72" t="s">
        <v>24</v>
      </c>
      <c r="Z6" s="73" t="s">
        <v>42</v>
      </c>
      <c r="AB6" s="23" t="s">
        <v>31</v>
      </c>
      <c r="AC6" s="25">
        <v>6</v>
      </c>
      <c r="AD6" s="25">
        <v>10</v>
      </c>
      <c r="AE6" s="25">
        <v>10</v>
      </c>
    </row>
    <row r="7" spans="1:31" s="2" customFormat="1" ht="15.75" thickBot="1" x14ac:dyDescent="0.3">
      <c r="A7" s="5" t="s">
        <v>40</v>
      </c>
      <c r="B7" s="8" t="s">
        <v>41</v>
      </c>
      <c r="C7" s="105">
        <v>1</v>
      </c>
      <c r="D7" s="14"/>
      <c r="E7" s="125">
        <f>D7*($AC$16/100)</f>
        <v>0</v>
      </c>
      <c r="F7" s="126">
        <f>D7*($AD$16/100)</f>
        <v>0</v>
      </c>
      <c r="G7" s="127">
        <f>D7*($AE$16/100)</f>
        <v>0</v>
      </c>
      <c r="H7" s="20"/>
      <c r="I7" s="131">
        <f>H7*($AC$12/100)</f>
        <v>0</v>
      </c>
      <c r="J7" s="132">
        <f>H7*($AD$12/100)</f>
        <v>0</v>
      </c>
      <c r="K7" s="133">
        <f>H7*($AE$12/100)</f>
        <v>0</v>
      </c>
      <c r="L7" s="17"/>
      <c r="M7" s="140" t="e">
        <f>(AVERAGE(L7,L8))*1000/(60/AC$6)*(AC$7/100)</f>
        <v>#DIV/0!</v>
      </c>
      <c r="N7" s="141"/>
      <c r="O7" s="142" t="e">
        <f>(AVERAGE(L7,L8))*1000/(60/AD$6)*(AD$7/100)</f>
        <v>#DIV/0!</v>
      </c>
      <c r="P7" s="141"/>
      <c r="Q7" s="143">
        <f>L7*1000/(60/AE$6)/2*(AE$7/100)</f>
        <v>0</v>
      </c>
      <c r="R7" s="144" t="e">
        <f>(AVERAGE(L7,L8))*1000/(60/AE$6)*(AE$7/100)</f>
        <v>#DIV/0!</v>
      </c>
      <c r="S7" s="153"/>
      <c r="T7" s="154"/>
      <c r="U7" s="154"/>
      <c r="V7" s="155"/>
      <c r="W7" s="156"/>
      <c r="X7" s="157"/>
      <c r="Y7" s="157"/>
      <c r="Z7" s="158"/>
      <c r="AB7" s="23" t="s">
        <v>14</v>
      </c>
      <c r="AC7" s="25">
        <v>110</v>
      </c>
      <c r="AD7" s="25">
        <v>100</v>
      </c>
      <c r="AE7" s="25">
        <v>90</v>
      </c>
    </row>
    <row r="8" spans="1:31" s="2" customFormat="1" ht="15.75" thickBot="1" x14ac:dyDescent="0.3">
      <c r="A8" s="7" t="s">
        <v>40</v>
      </c>
      <c r="B8" s="9" t="s">
        <v>41</v>
      </c>
      <c r="C8" s="106"/>
      <c r="D8" s="15"/>
      <c r="E8" s="128">
        <f>D8*($AC$16/100)</f>
        <v>0</v>
      </c>
      <c r="F8" s="129">
        <f>D8*($AD$16/100)</f>
        <v>0</v>
      </c>
      <c r="G8" s="130">
        <f>D8*($AE$16/100)</f>
        <v>0</v>
      </c>
      <c r="H8" s="21"/>
      <c r="I8" s="134">
        <f>H8*0.45</f>
        <v>0</v>
      </c>
      <c r="J8" s="135">
        <f>H8*0.5</f>
        <v>0</v>
      </c>
      <c r="K8" s="136">
        <f>H8*0.55</f>
        <v>0</v>
      </c>
      <c r="L8" s="18"/>
      <c r="M8" s="145"/>
      <c r="N8" s="146"/>
      <c r="O8" s="147"/>
      <c r="P8" s="146"/>
      <c r="Q8" s="148">
        <f>L8*1000/(60/AE$6)/2*(AE$7/100)</f>
        <v>0</v>
      </c>
      <c r="R8" s="149"/>
      <c r="S8" s="159"/>
      <c r="T8" s="160"/>
      <c r="U8" s="160"/>
      <c r="V8" s="161"/>
      <c r="W8" s="162"/>
      <c r="X8" s="163"/>
      <c r="Y8" s="163"/>
      <c r="Z8" s="164"/>
    </row>
    <row r="9" spans="1:31" s="2" customFormat="1" x14ac:dyDescent="0.25">
      <c r="A9" s="5" t="s">
        <v>40</v>
      </c>
      <c r="B9" s="8" t="s">
        <v>41</v>
      </c>
      <c r="C9" s="105">
        <v>2</v>
      </c>
      <c r="D9" s="14"/>
      <c r="E9" s="125">
        <f t="shared" ref="E9:E36" si="0">D9*($AC$16/100)</f>
        <v>0</v>
      </c>
      <c r="F9" s="126">
        <f t="shared" ref="F9:F36" si="1">D9*($AD$16/100)</f>
        <v>0</v>
      </c>
      <c r="G9" s="127">
        <f t="shared" ref="G9:G36" si="2">D9*($AE$16/100)</f>
        <v>0</v>
      </c>
      <c r="H9" s="20"/>
      <c r="I9" s="131">
        <f t="shared" ref="I9" si="3">H9*($AC$12/100)</f>
        <v>0</v>
      </c>
      <c r="J9" s="132">
        <f t="shared" ref="J9" si="4">H9*($AD$12/100)</f>
        <v>0</v>
      </c>
      <c r="K9" s="133">
        <f t="shared" ref="K9" si="5">H9*($AE$12/100)</f>
        <v>0</v>
      </c>
      <c r="L9" s="17"/>
      <c r="M9" s="140" t="e">
        <f>(AVERAGE(L9,L10))*1000/(60/AC$6)*(AC$7/100)</f>
        <v>#DIV/0!</v>
      </c>
      <c r="N9" s="141"/>
      <c r="O9" s="142" t="e">
        <f>(AVERAGE(L9,L10))*1000/(60/AD$6)*(AD$7/100)</f>
        <v>#DIV/0!</v>
      </c>
      <c r="P9" s="141"/>
      <c r="Q9" s="143">
        <f>L9*1000/(60/AE$6)/2*(AE$7/100)</f>
        <v>0</v>
      </c>
      <c r="R9" s="144" t="e">
        <f>(AVERAGE(L9,L10))*1000/(60/AE$6)*(AE$7/100)</f>
        <v>#DIV/0!</v>
      </c>
      <c r="S9" s="159"/>
      <c r="T9" s="160"/>
      <c r="U9" s="160"/>
      <c r="V9" s="161"/>
      <c r="W9" s="162"/>
      <c r="X9" s="163"/>
      <c r="Y9" s="163"/>
      <c r="Z9" s="164"/>
    </row>
    <row r="10" spans="1:31" s="2" customFormat="1" ht="15.75" thickBot="1" x14ac:dyDescent="0.3">
      <c r="A10" s="7" t="s">
        <v>40</v>
      </c>
      <c r="B10" s="9" t="s">
        <v>41</v>
      </c>
      <c r="C10" s="107"/>
      <c r="D10" s="15"/>
      <c r="E10" s="128">
        <f t="shared" si="0"/>
        <v>0</v>
      </c>
      <c r="F10" s="129">
        <f t="shared" si="1"/>
        <v>0</v>
      </c>
      <c r="G10" s="130">
        <f t="shared" si="2"/>
        <v>0</v>
      </c>
      <c r="H10" s="21"/>
      <c r="I10" s="134">
        <f t="shared" ref="I10" si="6">H10*0.45</f>
        <v>0</v>
      </c>
      <c r="J10" s="135">
        <f t="shared" ref="J10" si="7">H10*0.5</f>
        <v>0</v>
      </c>
      <c r="K10" s="136">
        <f t="shared" ref="K10" si="8">H10*0.55</f>
        <v>0</v>
      </c>
      <c r="L10" s="18"/>
      <c r="M10" s="145"/>
      <c r="N10" s="146"/>
      <c r="O10" s="147"/>
      <c r="P10" s="146"/>
      <c r="Q10" s="148">
        <f>L10*1000/(60/AE$6)/2*(AE$7/100)</f>
        <v>0</v>
      </c>
      <c r="R10" s="149"/>
      <c r="S10" s="159"/>
      <c r="T10" s="160"/>
      <c r="U10" s="160"/>
      <c r="V10" s="161"/>
      <c r="W10" s="162"/>
      <c r="X10" s="163"/>
      <c r="Y10" s="163"/>
      <c r="Z10" s="164"/>
      <c r="AC10" s="90" t="s">
        <v>28</v>
      </c>
      <c r="AD10" s="91"/>
      <c r="AE10" s="92"/>
    </row>
    <row r="11" spans="1:31" s="2" customFormat="1" ht="15.75" thickBot="1" x14ac:dyDescent="0.3">
      <c r="A11" s="5" t="s">
        <v>40</v>
      </c>
      <c r="B11" s="8" t="s">
        <v>41</v>
      </c>
      <c r="C11" s="105">
        <v>3</v>
      </c>
      <c r="D11" s="14"/>
      <c r="E11" s="125">
        <f t="shared" si="0"/>
        <v>0</v>
      </c>
      <c r="F11" s="126">
        <f t="shared" si="1"/>
        <v>0</v>
      </c>
      <c r="G11" s="127">
        <f t="shared" si="2"/>
        <v>0</v>
      </c>
      <c r="H11" s="20"/>
      <c r="I11" s="131">
        <f t="shared" ref="I11" si="9">H11*($AC$12/100)</f>
        <v>0</v>
      </c>
      <c r="J11" s="132">
        <f t="shared" ref="J11" si="10">H11*($AD$12/100)</f>
        <v>0</v>
      </c>
      <c r="K11" s="133">
        <f t="shared" ref="K11" si="11">H11*($AE$12/100)</f>
        <v>0</v>
      </c>
      <c r="L11" s="17"/>
      <c r="M11" s="140" t="e">
        <f t="shared" ref="M11" si="12">(AVERAGE(L11,L12))*1000/(60/AC$6)*(AC$7/100)</f>
        <v>#DIV/0!</v>
      </c>
      <c r="N11" s="141"/>
      <c r="O11" s="142" t="e">
        <f t="shared" ref="O11" si="13">(AVERAGE(L11,L12))*1000/(60/AD$6)*(AD$7/100)</f>
        <v>#DIV/0!</v>
      </c>
      <c r="P11" s="141"/>
      <c r="Q11" s="143">
        <f t="shared" ref="Q11:Q36" si="14">L11*1000/(60/AE$6)/2*(AE$7/100)</f>
        <v>0</v>
      </c>
      <c r="R11" s="144" t="e">
        <f t="shared" ref="R11" si="15">(AVERAGE(L11,L12))*1000/(60/AE$6)*(AE$7/100)</f>
        <v>#DIV/0!</v>
      </c>
      <c r="S11" s="159"/>
      <c r="T11" s="160"/>
      <c r="U11" s="160"/>
      <c r="V11" s="161"/>
      <c r="W11" s="162"/>
      <c r="X11" s="163"/>
      <c r="Y11" s="163"/>
      <c r="Z11" s="164"/>
      <c r="AB11" s="23" t="s">
        <v>13</v>
      </c>
      <c r="AC11" s="24">
        <v>2</v>
      </c>
      <c r="AD11" s="24">
        <v>3</v>
      </c>
      <c r="AE11" s="24">
        <v>4</v>
      </c>
    </row>
    <row r="12" spans="1:31" s="2" customFormat="1" ht="15.75" thickBot="1" x14ac:dyDescent="0.3">
      <c r="A12" s="7" t="s">
        <v>40</v>
      </c>
      <c r="B12" s="9" t="s">
        <v>41</v>
      </c>
      <c r="C12" s="107"/>
      <c r="D12" s="15"/>
      <c r="E12" s="128">
        <f t="shared" si="0"/>
        <v>0</v>
      </c>
      <c r="F12" s="129">
        <f t="shared" si="1"/>
        <v>0</v>
      </c>
      <c r="G12" s="130">
        <f t="shared" si="2"/>
        <v>0</v>
      </c>
      <c r="H12" s="21"/>
      <c r="I12" s="134">
        <f t="shared" ref="I12" si="16">H12*0.45</f>
        <v>0</v>
      </c>
      <c r="J12" s="135">
        <f t="shared" ref="J12" si="17">H12*0.5</f>
        <v>0</v>
      </c>
      <c r="K12" s="136">
        <f t="shared" ref="K12" si="18">H12*0.55</f>
        <v>0</v>
      </c>
      <c r="L12" s="18"/>
      <c r="M12" s="145"/>
      <c r="N12" s="146"/>
      <c r="O12" s="147"/>
      <c r="P12" s="146"/>
      <c r="Q12" s="148">
        <f t="shared" si="14"/>
        <v>0</v>
      </c>
      <c r="R12" s="149"/>
      <c r="S12" s="159"/>
      <c r="T12" s="160"/>
      <c r="U12" s="160"/>
      <c r="V12" s="161"/>
      <c r="W12" s="162"/>
      <c r="X12" s="163"/>
      <c r="Y12" s="163"/>
      <c r="Z12" s="164"/>
      <c r="AB12" s="23" t="s">
        <v>25</v>
      </c>
      <c r="AC12" s="66">
        <v>45</v>
      </c>
      <c r="AD12" s="66">
        <v>50</v>
      </c>
      <c r="AE12" s="66">
        <v>55</v>
      </c>
    </row>
    <row r="13" spans="1:31" s="2" customFormat="1" x14ac:dyDescent="0.25">
      <c r="A13" s="5" t="s">
        <v>40</v>
      </c>
      <c r="B13" s="8" t="s">
        <v>41</v>
      </c>
      <c r="C13" s="105">
        <v>4</v>
      </c>
      <c r="D13" s="14"/>
      <c r="E13" s="125">
        <f t="shared" si="0"/>
        <v>0</v>
      </c>
      <c r="F13" s="126">
        <f t="shared" si="1"/>
        <v>0</v>
      </c>
      <c r="G13" s="127">
        <f t="shared" si="2"/>
        <v>0</v>
      </c>
      <c r="H13" s="20"/>
      <c r="I13" s="131">
        <f t="shared" ref="I13" si="19">H13*($AC$12/100)</f>
        <v>0</v>
      </c>
      <c r="J13" s="132">
        <f t="shared" ref="J13" si="20">H13*($AD$12/100)</f>
        <v>0</v>
      </c>
      <c r="K13" s="133">
        <f t="shared" ref="K13" si="21">H13*($AE$12/100)</f>
        <v>0</v>
      </c>
      <c r="L13" s="17"/>
      <c r="M13" s="140" t="e">
        <f t="shared" ref="M13" si="22">(AVERAGE(L13,L14))*1000/(60/AC$6)*(AC$7/100)</f>
        <v>#DIV/0!</v>
      </c>
      <c r="N13" s="141"/>
      <c r="O13" s="142" t="e">
        <f t="shared" ref="O13" si="23">(AVERAGE(L13,L14))*1000/(60/AD$6)*(AD$7/100)</f>
        <v>#DIV/0!</v>
      </c>
      <c r="P13" s="141"/>
      <c r="Q13" s="143">
        <f t="shared" si="14"/>
        <v>0</v>
      </c>
      <c r="R13" s="144" t="e">
        <f t="shared" ref="R13" si="24">(AVERAGE(L13,L14))*1000/(60/AE$6)*(AE$7/100)</f>
        <v>#DIV/0!</v>
      </c>
      <c r="S13" s="159"/>
      <c r="T13" s="160"/>
      <c r="U13" s="160"/>
      <c r="V13" s="161"/>
      <c r="W13" s="162"/>
      <c r="X13" s="163"/>
      <c r="Y13" s="163"/>
      <c r="Z13" s="164"/>
    </row>
    <row r="14" spans="1:31" s="2" customFormat="1" ht="15.75" thickBot="1" x14ac:dyDescent="0.3">
      <c r="A14" s="7" t="s">
        <v>40</v>
      </c>
      <c r="B14" s="9" t="s">
        <v>41</v>
      </c>
      <c r="C14" s="107"/>
      <c r="D14" s="15"/>
      <c r="E14" s="128">
        <f t="shared" si="0"/>
        <v>0</v>
      </c>
      <c r="F14" s="129">
        <f t="shared" si="1"/>
        <v>0</v>
      </c>
      <c r="G14" s="130">
        <f t="shared" si="2"/>
        <v>0</v>
      </c>
      <c r="H14" s="21"/>
      <c r="I14" s="134">
        <f t="shared" ref="I14" si="25">H14*0.45</f>
        <v>0</v>
      </c>
      <c r="J14" s="135">
        <f t="shared" ref="J14" si="26">H14*0.5</f>
        <v>0</v>
      </c>
      <c r="K14" s="136">
        <f t="shared" ref="K14" si="27">H14*0.55</f>
        <v>0</v>
      </c>
      <c r="L14" s="18"/>
      <c r="M14" s="145"/>
      <c r="N14" s="146"/>
      <c r="O14" s="147"/>
      <c r="P14" s="146"/>
      <c r="Q14" s="148">
        <f t="shared" si="14"/>
        <v>0</v>
      </c>
      <c r="R14" s="149"/>
      <c r="S14" s="159"/>
      <c r="T14" s="160"/>
      <c r="U14" s="160"/>
      <c r="V14" s="161"/>
      <c r="W14" s="162"/>
      <c r="X14" s="163"/>
      <c r="Y14" s="163"/>
      <c r="Z14" s="164"/>
      <c r="AC14" s="93" t="s">
        <v>29</v>
      </c>
      <c r="AD14" s="94"/>
      <c r="AE14" s="95"/>
    </row>
    <row r="15" spans="1:31" s="2" customFormat="1" ht="15.75" thickBot="1" x14ac:dyDescent="0.3">
      <c r="A15" s="5" t="s">
        <v>40</v>
      </c>
      <c r="B15" s="8" t="s">
        <v>41</v>
      </c>
      <c r="C15" s="105">
        <v>5</v>
      </c>
      <c r="D15" s="14"/>
      <c r="E15" s="125">
        <f t="shared" si="0"/>
        <v>0</v>
      </c>
      <c r="F15" s="126">
        <f t="shared" si="1"/>
        <v>0</v>
      </c>
      <c r="G15" s="127">
        <f t="shared" si="2"/>
        <v>0</v>
      </c>
      <c r="H15" s="20"/>
      <c r="I15" s="131">
        <f t="shared" ref="I15" si="28">H15*($AC$12/100)</f>
        <v>0</v>
      </c>
      <c r="J15" s="132">
        <f t="shared" ref="J15" si="29">H15*($AD$12/100)</f>
        <v>0</v>
      </c>
      <c r="K15" s="133">
        <f t="shared" ref="K15" si="30">H15*($AE$12/100)</f>
        <v>0</v>
      </c>
      <c r="L15" s="17"/>
      <c r="M15" s="140" t="e">
        <f t="shared" ref="M15" si="31">(AVERAGE(L15,L16))*1000/(60/AC$6)*(AC$7/100)</f>
        <v>#DIV/0!</v>
      </c>
      <c r="N15" s="141"/>
      <c r="O15" s="142" t="e">
        <f t="shared" ref="O15" si="32">(AVERAGE(L15,L16))*1000/(60/AD$6)*(AD$7/100)</f>
        <v>#DIV/0!</v>
      </c>
      <c r="P15" s="141"/>
      <c r="Q15" s="143">
        <f t="shared" si="14"/>
        <v>0</v>
      </c>
      <c r="R15" s="144" t="e">
        <f t="shared" ref="R15" si="33">(AVERAGE(L15,L16))*1000/(60/AE$6)*(AE$7/100)</f>
        <v>#DIV/0!</v>
      </c>
      <c r="S15" s="159"/>
      <c r="T15" s="160"/>
      <c r="U15" s="160"/>
      <c r="V15" s="161"/>
      <c r="W15" s="162"/>
      <c r="X15" s="163"/>
      <c r="Y15" s="163"/>
      <c r="Z15" s="164"/>
      <c r="AB15" s="23" t="s">
        <v>13</v>
      </c>
      <c r="AC15" s="24">
        <v>2</v>
      </c>
      <c r="AD15" s="24">
        <v>3</v>
      </c>
      <c r="AE15" s="24">
        <v>4</v>
      </c>
    </row>
    <row r="16" spans="1:31" s="2" customFormat="1" ht="15.75" thickBot="1" x14ac:dyDescent="0.3">
      <c r="A16" s="7" t="s">
        <v>40</v>
      </c>
      <c r="B16" s="9" t="s">
        <v>41</v>
      </c>
      <c r="C16" s="106"/>
      <c r="D16" s="15"/>
      <c r="E16" s="128">
        <f t="shared" si="0"/>
        <v>0</v>
      </c>
      <c r="F16" s="129">
        <f t="shared" si="1"/>
        <v>0</v>
      </c>
      <c r="G16" s="130">
        <f t="shared" si="2"/>
        <v>0</v>
      </c>
      <c r="H16" s="21"/>
      <c r="I16" s="134">
        <f t="shared" ref="I16" si="34">H16*0.45</f>
        <v>0</v>
      </c>
      <c r="J16" s="135">
        <f t="shared" ref="J16" si="35">H16*0.5</f>
        <v>0</v>
      </c>
      <c r="K16" s="136">
        <f t="shared" ref="K16" si="36">H16*0.55</f>
        <v>0</v>
      </c>
      <c r="L16" s="18"/>
      <c r="M16" s="145"/>
      <c r="N16" s="146"/>
      <c r="O16" s="147"/>
      <c r="P16" s="146"/>
      <c r="Q16" s="148">
        <f t="shared" si="14"/>
        <v>0</v>
      </c>
      <c r="R16" s="149"/>
      <c r="S16" s="159"/>
      <c r="T16" s="160"/>
      <c r="U16" s="160"/>
      <c r="V16" s="161"/>
      <c r="W16" s="162"/>
      <c r="X16" s="163"/>
      <c r="Y16" s="163"/>
      <c r="Z16" s="164"/>
      <c r="AB16" s="23" t="s">
        <v>30</v>
      </c>
      <c r="AC16" s="67">
        <v>95</v>
      </c>
      <c r="AD16" s="67">
        <v>250</v>
      </c>
      <c r="AE16" s="67">
        <v>210</v>
      </c>
    </row>
    <row r="17" spans="1:26" x14ac:dyDescent="0.25">
      <c r="A17" s="5" t="s">
        <v>40</v>
      </c>
      <c r="B17" s="8" t="s">
        <v>41</v>
      </c>
      <c r="C17" s="105">
        <v>6</v>
      </c>
      <c r="D17" s="14"/>
      <c r="E17" s="125">
        <f t="shared" si="0"/>
        <v>0</v>
      </c>
      <c r="F17" s="126">
        <f t="shared" si="1"/>
        <v>0</v>
      </c>
      <c r="G17" s="127">
        <f t="shared" si="2"/>
        <v>0</v>
      </c>
      <c r="H17" s="20"/>
      <c r="I17" s="131">
        <f t="shared" ref="I17" si="37">H17*($AC$12/100)</f>
        <v>0</v>
      </c>
      <c r="J17" s="132">
        <f t="shared" ref="J17" si="38">H17*($AD$12/100)</f>
        <v>0</v>
      </c>
      <c r="K17" s="133">
        <f t="shared" ref="K17" si="39">H17*($AE$12/100)</f>
        <v>0</v>
      </c>
      <c r="L17" s="17"/>
      <c r="M17" s="140" t="e">
        <f t="shared" ref="M17" si="40">(AVERAGE(L17,L18))*1000/(60/AC$6)*(AC$7/100)</f>
        <v>#DIV/0!</v>
      </c>
      <c r="N17" s="141"/>
      <c r="O17" s="142" t="e">
        <f t="shared" ref="O17" si="41">(AVERAGE(L17,L18))*1000/(60/AD$6)*(AD$7/100)</f>
        <v>#DIV/0!</v>
      </c>
      <c r="P17" s="141"/>
      <c r="Q17" s="143">
        <f t="shared" si="14"/>
        <v>0</v>
      </c>
      <c r="R17" s="144" t="e">
        <f t="shared" ref="R17" si="42">(AVERAGE(L17,L18))*1000/(60/AE$6)*(AE$7/100)</f>
        <v>#DIV/0!</v>
      </c>
      <c r="S17" s="159"/>
      <c r="T17" s="160"/>
      <c r="U17" s="160"/>
      <c r="V17" s="161"/>
      <c r="W17" s="162"/>
      <c r="X17" s="163"/>
      <c r="Y17" s="163"/>
      <c r="Z17" s="164"/>
    </row>
    <row r="18" spans="1:26" ht="15.75" thickBot="1" x14ac:dyDescent="0.3">
      <c r="A18" s="7" t="s">
        <v>40</v>
      </c>
      <c r="B18" s="9" t="s">
        <v>41</v>
      </c>
      <c r="C18" s="106"/>
      <c r="D18" s="15"/>
      <c r="E18" s="128">
        <f t="shared" si="0"/>
        <v>0</v>
      </c>
      <c r="F18" s="129">
        <f t="shared" si="1"/>
        <v>0</v>
      </c>
      <c r="G18" s="130">
        <f t="shared" si="2"/>
        <v>0</v>
      </c>
      <c r="H18" s="21"/>
      <c r="I18" s="134">
        <f t="shared" ref="I18" si="43">H18*0.45</f>
        <v>0</v>
      </c>
      <c r="J18" s="135">
        <f t="shared" ref="J18" si="44">H18*0.5</f>
        <v>0</v>
      </c>
      <c r="K18" s="136">
        <f t="shared" ref="K18" si="45">H18*0.55</f>
        <v>0</v>
      </c>
      <c r="L18" s="18"/>
      <c r="M18" s="145"/>
      <c r="N18" s="146"/>
      <c r="O18" s="147"/>
      <c r="P18" s="146"/>
      <c r="Q18" s="148">
        <f t="shared" si="14"/>
        <v>0</v>
      </c>
      <c r="R18" s="149"/>
      <c r="S18" s="159"/>
      <c r="T18" s="160"/>
      <c r="U18" s="160"/>
      <c r="V18" s="161"/>
      <c r="W18" s="162"/>
      <c r="X18" s="163"/>
      <c r="Y18" s="163"/>
      <c r="Z18" s="164"/>
    </row>
    <row r="19" spans="1:26" x14ac:dyDescent="0.25">
      <c r="A19" s="5" t="s">
        <v>40</v>
      </c>
      <c r="B19" s="8" t="s">
        <v>41</v>
      </c>
      <c r="C19" s="105">
        <v>7</v>
      </c>
      <c r="D19" s="14"/>
      <c r="E19" s="125">
        <f t="shared" si="0"/>
        <v>0</v>
      </c>
      <c r="F19" s="126">
        <f t="shared" si="1"/>
        <v>0</v>
      </c>
      <c r="G19" s="127">
        <f t="shared" si="2"/>
        <v>0</v>
      </c>
      <c r="H19" s="20"/>
      <c r="I19" s="131">
        <f t="shared" ref="I19" si="46">H19*($AC$12/100)</f>
        <v>0</v>
      </c>
      <c r="J19" s="132">
        <f t="shared" ref="J19" si="47">H19*($AD$12/100)</f>
        <v>0</v>
      </c>
      <c r="K19" s="133">
        <f t="shared" ref="K19" si="48">H19*($AE$12/100)</f>
        <v>0</v>
      </c>
      <c r="L19" s="17"/>
      <c r="M19" s="140" t="e">
        <f t="shared" ref="M19" si="49">(AVERAGE(L19,L20))*1000/(60/AC$6)*(AC$7/100)</f>
        <v>#DIV/0!</v>
      </c>
      <c r="N19" s="141"/>
      <c r="O19" s="142" t="e">
        <f t="shared" ref="O19" si="50">(AVERAGE(L19,L20))*1000/(60/AD$6)*(AD$7/100)</f>
        <v>#DIV/0!</v>
      </c>
      <c r="P19" s="141"/>
      <c r="Q19" s="143">
        <f t="shared" si="14"/>
        <v>0</v>
      </c>
      <c r="R19" s="144" t="e">
        <f t="shared" ref="R19" si="51">(AVERAGE(L19,L20))*1000/(60/AE$6)*(AE$7/100)</f>
        <v>#DIV/0!</v>
      </c>
      <c r="S19" s="159"/>
      <c r="T19" s="160"/>
      <c r="U19" s="160"/>
      <c r="V19" s="161"/>
      <c r="W19" s="162"/>
      <c r="X19" s="163"/>
      <c r="Y19" s="163"/>
      <c r="Z19" s="164"/>
    </row>
    <row r="20" spans="1:26" ht="15.75" thickBot="1" x14ac:dyDescent="0.3">
      <c r="A20" s="7" t="s">
        <v>40</v>
      </c>
      <c r="B20" s="9" t="s">
        <v>41</v>
      </c>
      <c r="C20" s="106"/>
      <c r="D20" s="15"/>
      <c r="E20" s="128">
        <f t="shared" si="0"/>
        <v>0</v>
      </c>
      <c r="F20" s="129">
        <f t="shared" si="1"/>
        <v>0</v>
      </c>
      <c r="G20" s="130">
        <f t="shared" si="2"/>
        <v>0</v>
      </c>
      <c r="H20" s="21"/>
      <c r="I20" s="134">
        <f t="shared" ref="I20" si="52">H20*0.45</f>
        <v>0</v>
      </c>
      <c r="J20" s="135">
        <f t="shared" ref="J20" si="53">H20*0.5</f>
        <v>0</v>
      </c>
      <c r="K20" s="136">
        <f t="shared" ref="K20" si="54">H20*0.55</f>
        <v>0</v>
      </c>
      <c r="L20" s="18"/>
      <c r="M20" s="145"/>
      <c r="N20" s="146"/>
      <c r="O20" s="147"/>
      <c r="P20" s="146"/>
      <c r="Q20" s="148">
        <f t="shared" si="14"/>
        <v>0</v>
      </c>
      <c r="R20" s="149"/>
      <c r="S20" s="159"/>
      <c r="T20" s="160"/>
      <c r="U20" s="160"/>
      <c r="V20" s="161"/>
      <c r="W20" s="162"/>
      <c r="X20" s="163"/>
      <c r="Y20" s="163"/>
      <c r="Z20" s="164"/>
    </row>
    <row r="21" spans="1:26" x14ac:dyDescent="0.25">
      <c r="A21" s="5" t="s">
        <v>40</v>
      </c>
      <c r="B21" s="8" t="s">
        <v>41</v>
      </c>
      <c r="C21" s="105">
        <v>8</v>
      </c>
      <c r="D21" s="14"/>
      <c r="E21" s="125">
        <f t="shared" si="0"/>
        <v>0</v>
      </c>
      <c r="F21" s="126">
        <f t="shared" si="1"/>
        <v>0</v>
      </c>
      <c r="G21" s="127">
        <f t="shared" si="2"/>
        <v>0</v>
      </c>
      <c r="H21" s="20"/>
      <c r="I21" s="131">
        <f t="shared" ref="I21" si="55">H21*($AC$12/100)</f>
        <v>0</v>
      </c>
      <c r="J21" s="132">
        <f t="shared" ref="J21" si="56">H21*($AD$12/100)</f>
        <v>0</v>
      </c>
      <c r="K21" s="133">
        <f t="shared" ref="K21" si="57">H21*($AE$12/100)</f>
        <v>0</v>
      </c>
      <c r="L21" s="17"/>
      <c r="M21" s="140" t="e">
        <f t="shared" ref="M21" si="58">(AVERAGE(L21,L22))*1000/(60/AC$6)*(AC$7/100)</f>
        <v>#DIV/0!</v>
      </c>
      <c r="N21" s="141"/>
      <c r="O21" s="142" t="e">
        <f t="shared" ref="O21" si="59">(AVERAGE(L21,L22))*1000/(60/AD$6)*(AD$7/100)</f>
        <v>#DIV/0!</v>
      </c>
      <c r="P21" s="141"/>
      <c r="Q21" s="143">
        <f t="shared" si="14"/>
        <v>0</v>
      </c>
      <c r="R21" s="144" t="e">
        <f t="shared" ref="R21" si="60">(AVERAGE(L21,L22))*1000/(60/AE$6)*(AE$7/100)</f>
        <v>#DIV/0!</v>
      </c>
      <c r="S21" s="159"/>
      <c r="T21" s="160"/>
      <c r="U21" s="160"/>
      <c r="V21" s="161"/>
      <c r="W21" s="162"/>
      <c r="X21" s="163"/>
      <c r="Y21" s="163"/>
      <c r="Z21" s="164"/>
    </row>
    <row r="22" spans="1:26" ht="15.75" thickBot="1" x14ac:dyDescent="0.3">
      <c r="A22" s="7" t="s">
        <v>40</v>
      </c>
      <c r="B22" s="9" t="s">
        <v>41</v>
      </c>
      <c r="C22" s="106"/>
      <c r="D22" s="15"/>
      <c r="E22" s="128">
        <f t="shared" si="0"/>
        <v>0</v>
      </c>
      <c r="F22" s="129">
        <f t="shared" si="1"/>
        <v>0</v>
      </c>
      <c r="G22" s="130">
        <f t="shared" si="2"/>
        <v>0</v>
      </c>
      <c r="H22" s="21"/>
      <c r="I22" s="134">
        <f t="shared" ref="I22" si="61">H22*0.45</f>
        <v>0</v>
      </c>
      <c r="J22" s="135">
        <f t="shared" ref="J22" si="62">H22*0.5</f>
        <v>0</v>
      </c>
      <c r="K22" s="136">
        <f t="shared" ref="K22" si="63">H22*0.55</f>
        <v>0</v>
      </c>
      <c r="L22" s="18"/>
      <c r="M22" s="145"/>
      <c r="N22" s="146"/>
      <c r="O22" s="147"/>
      <c r="P22" s="146"/>
      <c r="Q22" s="148">
        <f t="shared" si="14"/>
        <v>0</v>
      </c>
      <c r="R22" s="149"/>
      <c r="S22" s="159"/>
      <c r="T22" s="160"/>
      <c r="U22" s="160"/>
      <c r="V22" s="161"/>
      <c r="W22" s="162"/>
      <c r="X22" s="163"/>
      <c r="Y22" s="163"/>
      <c r="Z22" s="164"/>
    </row>
    <row r="23" spans="1:26" x14ac:dyDescent="0.25">
      <c r="A23" s="5" t="s">
        <v>40</v>
      </c>
      <c r="B23" s="8" t="s">
        <v>41</v>
      </c>
      <c r="C23" s="105">
        <v>9</v>
      </c>
      <c r="D23" s="14"/>
      <c r="E23" s="125">
        <f t="shared" si="0"/>
        <v>0</v>
      </c>
      <c r="F23" s="126">
        <f t="shared" si="1"/>
        <v>0</v>
      </c>
      <c r="G23" s="127">
        <f t="shared" si="2"/>
        <v>0</v>
      </c>
      <c r="H23" s="20"/>
      <c r="I23" s="131">
        <f t="shared" ref="I23" si="64">H23*($AC$12/100)</f>
        <v>0</v>
      </c>
      <c r="J23" s="132">
        <f t="shared" ref="J23" si="65">H23*($AD$12/100)</f>
        <v>0</v>
      </c>
      <c r="K23" s="133">
        <f t="shared" ref="K23" si="66">H23*($AE$12/100)</f>
        <v>0</v>
      </c>
      <c r="L23" s="17"/>
      <c r="M23" s="140" t="e">
        <f t="shared" ref="M23" si="67">(AVERAGE(L23,L24))*1000/(60/AC$6)*(AC$7/100)</f>
        <v>#DIV/0!</v>
      </c>
      <c r="N23" s="141"/>
      <c r="O23" s="142" t="e">
        <f t="shared" ref="O23" si="68">(AVERAGE(L23,L24))*1000/(60/AD$6)*(AD$7/100)</f>
        <v>#DIV/0!</v>
      </c>
      <c r="P23" s="141"/>
      <c r="Q23" s="143">
        <f t="shared" si="14"/>
        <v>0</v>
      </c>
      <c r="R23" s="144" t="e">
        <f t="shared" ref="R23" si="69">(AVERAGE(L23,L24))*1000/(60/AE$6)*(AE$7/100)</f>
        <v>#DIV/0!</v>
      </c>
      <c r="S23" s="159"/>
      <c r="T23" s="160"/>
      <c r="U23" s="160"/>
      <c r="V23" s="161"/>
      <c r="W23" s="162"/>
      <c r="X23" s="163"/>
      <c r="Y23" s="163"/>
      <c r="Z23" s="164"/>
    </row>
    <row r="24" spans="1:26" ht="15.75" thickBot="1" x14ac:dyDescent="0.3">
      <c r="A24" s="7" t="s">
        <v>40</v>
      </c>
      <c r="B24" s="9" t="s">
        <v>41</v>
      </c>
      <c r="C24" s="106"/>
      <c r="D24" s="15"/>
      <c r="E24" s="128">
        <f t="shared" si="0"/>
        <v>0</v>
      </c>
      <c r="F24" s="129">
        <f t="shared" si="1"/>
        <v>0</v>
      </c>
      <c r="G24" s="130">
        <f t="shared" si="2"/>
        <v>0</v>
      </c>
      <c r="H24" s="21"/>
      <c r="I24" s="134">
        <f t="shared" ref="I24" si="70">H24*0.45</f>
        <v>0</v>
      </c>
      <c r="J24" s="135">
        <f t="shared" ref="J24" si="71">H24*0.5</f>
        <v>0</v>
      </c>
      <c r="K24" s="136">
        <f t="shared" ref="K24" si="72">H24*0.55</f>
        <v>0</v>
      </c>
      <c r="L24" s="18"/>
      <c r="M24" s="145"/>
      <c r="N24" s="146"/>
      <c r="O24" s="147"/>
      <c r="P24" s="146"/>
      <c r="Q24" s="148">
        <f t="shared" si="14"/>
        <v>0</v>
      </c>
      <c r="R24" s="149"/>
      <c r="S24" s="159"/>
      <c r="T24" s="160"/>
      <c r="U24" s="160"/>
      <c r="V24" s="161"/>
      <c r="W24" s="162"/>
      <c r="X24" s="163"/>
      <c r="Y24" s="163"/>
      <c r="Z24" s="164"/>
    </row>
    <row r="25" spans="1:26" x14ac:dyDescent="0.25">
      <c r="A25" s="5" t="s">
        <v>40</v>
      </c>
      <c r="B25" s="8" t="s">
        <v>41</v>
      </c>
      <c r="C25" s="105">
        <v>10</v>
      </c>
      <c r="D25" s="14"/>
      <c r="E25" s="125">
        <f t="shared" si="0"/>
        <v>0</v>
      </c>
      <c r="F25" s="126">
        <f t="shared" si="1"/>
        <v>0</v>
      </c>
      <c r="G25" s="127">
        <f t="shared" si="2"/>
        <v>0</v>
      </c>
      <c r="H25" s="20"/>
      <c r="I25" s="131">
        <f t="shared" ref="I25" si="73">H25*($AC$12/100)</f>
        <v>0</v>
      </c>
      <c r="J25" s="132">
        <f t="shared" ref="J25" si="74">H25*($AD$12/100)</f>
        <v>0</v>
      </c>
      <c r="K25" s="133">
        <f t="shared" ref="K25" si="75">H25*($AE$12/100)</f>
        <v>0</v>
      </c>
      <c r="L25" s="17"/>
      <c r="M25" s="140" t="e">
        <f t="shared" ref="M25" si="76">(AVERAGE(L25,L26))*1000/(60/AC$6)*(AC$7/100)</f>
        <v>#DIV/0!</v>
      </c>
      <c r="N25" s="141"/>
      <c r="O25" s="142" t="e">
        <f t="shared" ref="O25" si="77">(AVERAGE(L25,L26))*1000/(60/AD$6)*(AD$7/100)</f>
        <v>#DIV/0!</v>
      </c>
      <c r="P25" s="141"/>
      <c r="Q25" s="143">
        <f t="shared" si="14"/>
        <v>0</v>
      </c>
      <c r="R25" s="144" t="e">
        <f t="shared" ref="R25" si="78">(AVERAGE(L25,L26))*1000/(60/AE$6)*(AE$7/100)</f>
        <v>#DIV/0!</v>
      </c>
      <c r="S25" s="159"/>
      <c r="T25" s="160"/>
      <c r="U25" s="160"/>
      <c r="V25" s="161"/>
      <c r="W25" s="162"/>
      <c r="X25" s="163"/>
      <c r="Y25" s="163"/>
      <c r="Z25" s="164"/>
    </row>
    <row r="26" spans="1:26" ht="15.75" thickBot="1" x14ac:dyDescent="0.3">
      <c r="A26" s="7" t="s">
        <v>40</v>
      </c>
      <c r="B26" s="9" t="s">
        <v>41</v>
      </c>
      <c r="C26" s="106"/>
      <c r="D26" s="15"/>
      <c r="E26" s="128">
        <f t="shared" si="0"/>
        <v>0</v>
      </c>
      <c r="F26" s="129">
        <f t="shared" si="1"/>
        <v>0</v>
      </c>
      <c r="G26" s="130">
        <f t="shared" si="2"/>
        <v>0</v>
      </c>
      <c r="H26" s="21"/>
      <c r="I26" s="134">
        <f t="shared" ref="I26" si="79">H26*0.45</f>
        <v>0</v>
      </c>
      <c r="J26" s="135">
        <f t="shared" ref="J26" si="80">H26*0.5</f>
        <v>0</v>
      </c>
      <c r="K26" s="136">
        <f t="shared" ref="K26" si="81">H26*0.55</f>
        <v>0</v>
      </c>
      <c r="L26" s="18"/>
      <c r="M26" s="145"/>
      <c r="N26" s="146"/>
      <c r="O26" s="147"/>
      <c r="P26" s="146"/>
      <c r="Q26" s="148">
        <f t="shared" si="14"/>
        <v>0</v>
      </c>
      <c r="R26" s="149"/>
      <c r="S26" s="159"/>
      <c r="T26" s="160"/>
      <c r="U26" s="160"/>
      <c r="V26" s="161"/>
      <c r="W26" s="162"/>
      <c r="X26" s="163"/>
      <c r="Y26" s="163"/>
      <c r="Z26" s="164"/>
    </row>
    <row r="27" spans="1:26" x14ac:dyDescent="0.25">
      <c r="A27" s="5" t="s">
        <v>40</v>
      </c>
      <c r="B27" s="8" t="s">
        <v>41</v>
      </c>
      <c r="C27" s="105">
        <v>11</v>
      </c>
      <c r="D27" s="14"/>
      <c r="E27" s="125">
        <f t="shared" si="0"/>
        <v>0</v>
      </c>
      <c r="F27" s="126">
        <f t="shared" si="1"/>
        <v>0</v>
      </c>
      <c r="G27" s="127">
        <f t="shared" si="2"/>
        <v>0</v>
      </c>
      <c r="H27" s="20"/>
      <c r="I27" s="131">
        <f t="shared" ref="I27" si="82">H27*($AC$12/100)</f>
        <v>0</v>
      </c>
      <c r="J27" s="132">
        <f t="shared" ref="J27" si="83">H27*($AD$12/100)</f>
        <v>0</v>
      </c>
      <c r="K27" s="133">
        <f t="shared" ref="K27" si="84">H27*($AE$12/100)</f>
        <v>0</v>
      </c>
      <c r="L27" s="17"/>
      <c r="M27" s="140" t="e">
        <f t="shared" ref="M27" si="85">(AVERAGE(L27,L28))*1000/(60/AC$6)*(AC$7/100)</f>
        <v>#DIV/0!</v>
      </c>
      <c r="N27" s="141"/>
      <c r="O27" s="142" t="e">
        <f t="shared" ref="O27" si="86">(AVERAGE(L27,L28))*1000/(60/AD$6)*(AD$7/100)</f>
        <v>#DIV/0!</v>
      </c>
      <c r="P27" s="141"/>
      <c r="Q27" s="143">
        <f t="shared" si="14"/>
        <v>0</v>
      </c>
      <c r="R27" s="144" t="e">
        <f t="shared" ref="R27" si="87">(AVERAGE(L27,L28))*1000/(60/AE$6)*(AE$7/100)</f>
        <v>#DIV/0!</v>
      </c>
      <c r="S27" s="159"/>
      <c r="T27" s="160"/>
      <c r="U27" s="160"/>
      <c r="V27" s="161"/>
      <c r="W27" s="162"/>
      <c r="X27" s="163"/>
      <c r="Y27" s="163"/>
      <c r="Z27" s="164"/>
    </row>
    <row r="28" spans="1:26" ht="15.75" thickBot="1" x14ac:dyDescent="0.3">
      <c r="A28" s="7" t="s">
        <v>40</v>
      </c>
      <c r="B28" s="9" t="s">
        <v>41</v>
      </c>
      <c r="C28" s="107"/>
      <c r="D28" s="15"/>
      <c r="E28" s="128">
        <f t="shared" si="0"/>
        <v>0</v>
      </c>
      <c r="F28" s="129">
        <f t="shared" si="1"/>
        <v>0</v>
      </c>
      <c r="G28" s="130">
        <f t="shared" si="2"/>
        <v>0</v>
      </c>
      <c r="H28" s="21"/>
      <c r="I28" s="134">
        <f t="shared" ref="I28" si="88">H28*0.45</f>
        <v>0</v>
      </c>
      <c r="J28" s="135">
        <f t="shared" ref="J28" si="89">H28*0.5</f>
        <v>0</v>
      </c>
      <c r="K28" s="136">
        <f t="shared" ref="K28" si="90">H28*0.55</f>
        <v>0</v>
      </c>
      <c r="L28" s="18"/>
      <c r="M28" s="145"/>
      <c r="N28" s="146"/>
      <c r="O28" s="147"/>
      <c r="P28" s="146"/>
      <c r="Q28" s="148">
        <f t="shared" si="14"/>
        <v>0</v>
      </c>
      <c r="R28" s="149"/>
      <c r="S28" s="159"/>
      <c r="T28" s="160"/>
      <c r="U28" s="160"/>
      <c r="V28" s="161"/>
      <c r="W28" s="162"/>
      <c r="X28" s="163"/>
      <c r="Y28" s="163"/>
      <c r="Z28" s="164"/>
    </row>
    <row r="29" spans="1:26" x14ac:dyDescent="0.25">
      <c r="A29" s="5" t="s">
        <v>40</v>
      </c>
      <c r="B29" s="8" t="s">
        <v>41</v>
      </c>
      <c r="C29" s="105">
        <v>12</v>
      </c>
      <c r="D29" s="14"/>
      <c r="E29" s="125">
        <f t="shared" si="0"/>
        <v>0</v>
      </c>
      <c r="F29" s="126">
        <f t="shared" si="1"/>
        <v>0</v>
      </c>
      <c r="G29" s="127">
        <f t="shared" si="2"/>
        <v>0</v>
      </c>
      <c r="H29" s="20"/>
      <c r="I29" s="131">
        <f t="shared" ref="I29" si="91">H29*($AC$12/100)</f>
        <v>0</v>
      </c>
      <c r="J29" s="132">
        <f t="shared" ref="J29" si="92">H29*($AD$12/100)</f>
        <v>0</v>
      </c>
      <c r="K29" s="133">
        <f t="shared" ref="K29" si="93">H29*($AE$12/100)</f>
        <v>0</v>
      </c>
      <c r="L29" s="17"/>
      <c r="M29" s="140" t="e">
        <f t="shared" ref="M29" si="94">(AVERAGE(L29,L30))*1000/(60/AC$6)*(AC$7/100)</f>
        <v>#DIV/0!</v>
      </c>
      <c r="N29" s="141"/>
      <c r="O29" s="142" t="e">
        <f t="shared" ref="O29" si="95">(AVERAGE(L29,L30))*1000/(60/AD$6)*(AD$7/100)</f>
        <v>#DIV/0!</v>
      </c>
      <c r="P29" s="141"/>
      <c r="Q29" s="143">
        <f t="shared" si="14"/>
        <v>0</v>
      </c>
      <c r="R29" s="144" t="e">
        <f t="shared" ref="R29" si="96">(AVERAGE(L29,L30))*1000/(60/AE$6)*(AE$7/100)</f>
        <v>#DIV/0!</v>
      </c>
      <c r="S29" s="159"/>
      <c r="T29" s="160"/>
      <c r="U29" s="160"/>
      <c r="V29" s="161"/>
      <c r="W29" s="162"/>
      <c r="X29" s="163"/>
      <c r="Y29" s="163"/>
      <c r="Z29" s="164"/>
    </row>
    <row r="30" spans="1:26" ht="15.75" thickBot="1" x14ac:dyDescent="0.3">
      <c r="A30" s="7" t="s">
        <v>40</v>
      </c>
      <c r="B30" s="9" t="s">
        <v>41</v>
      </c>
      <c r="C30" s="106"/>
      <c r="D30" s="15"/>
      <c r="E30" s="128">
        <f t="shared" si="0"/>
        <v>0</v>
      </c>
      <c r="F30" s="129">
        <f t="shared" si="1"/>
        <v>0</v>
      </c>
      <c r="G30" s="130">
        <f t="shared" si="2"/>
        <v>0</v>
      </c>
      <c r="H30" s="21"/>
      <c r="I30" s="134">
        <f t="shared" ref="I30" si="97">H30*0.45</f>
        <v>0</v>
      </c>
      <c r="J30" s="135">
        <f t="shared" ref="J30" si="98">H30*0.5</f>
        <v>0</v>
      </c>
      <c r="K30" s="136">
        <f t="shared" ref="K30" si="99">H30*0.55</f>
        <v>0</v>
      </c>
      <c r="L30" s="18"/>
      <c r="M30" s="145"/>
      <c r="N30" s="146"/>
      <c r="O30" s="147"/>
      <c r="P30" s="146"/>
      <c r="Q30" s="148">
        <f t="shared" si="14"/>
        <v>0</v>
      </c>
      <c r="R30" s="149"/>
      <c r="S30" s="159"/>
      <c r="T30" s="160"/>
      <c r="U30" s="160"/>
      <c r="V30" s="161"/>
      <c r="W30" s="162"/>
      <c r="X30" s="163"/>
      <c r="Y30" s="163"/>
      <c r="Z30" s="164"/>
    </row>
    <row r="31" spans="1:26" x14ac:dyDescent="0.25">
      <c r="A31" s="5" t="s">
        <v>40</v>
      </c>
      <c r="B31" s="8" t="s">
        <v>41</v>
      </c>
      <c r="C31" s="105">
        <v>13</v>
      </c>
      <c r="D31" s="14"/>
      <c r="E31" s="125">
        <f t="shared" si="0"/>
        <v>0</v>
      </c>
      <c r="F31" s="126">
        <f t="shared" si="1"/>
        <v>0</v>
      </c>
      <c r="G31" s="127">
        <f t="shared" si="2"/>
        <v>0</v>
      </c>
      <c r="H31" s="20"/>
      <c r="I31" s="131">
        <f t="shared" ref="I31" si="100">H31*($AC$12/100)</f>
        <v>0</v>
      </c>
      <c r="J31" s="132">
        <f t="shared" ref="J31" si="101">H31*($AD$12/100)</f>
        <v>0</v>
      </c>
      <c r="K31" s="133">
        <f t="shared" ref="K31" si="102">H31*($AE$12/100)</f>
        <v>0</v>
      </c>
      <c r="L31" s="17"/>
      <c r="M31" s="140" t="e">
        <f t="shared" ref="M31" si="103">(AVERAGE(L31,L32))*1000/(60/AC$6)*(AC$7/100)</f>
        <v>#DIV/0!</v>
      </c>
      <c r="N31" s="141"/>
      <c r="O31" s="142" t="e">
        <f t="shared" ref="O31" si="104">(AVERAGE(L31,L32))*1000/(60/AD$6)*(AD$7/100)</f>
        <v>#DIV/0!</v>
      </c>
      <c r="P31" s="141"/>
      <c r="Q31" s="143">
        <f t="shared" si="14"/>
        <v>0</v>
      </c>
      <c r="R31" s="144" t="e">
        <f t="shared" ref="R31" si="105">(AVERAGE(L31,L32))*1000/(60/AE$6)*(AE$7/100)</f>
        <v>#DIV/0!</v>
      </c>
      <c r="S31" s="159"/>
      <c r="T31" s="160"/>
      <c r="U31" s="160"/>
      <c r="V31" s="161"/>
      <c r="W31" s="162"/>
      <c r="X31" s="163"/>
      <c r="Y31" s="163"/>
      <c r="Z31" s="164"/>
    </row>
    <row r="32" spans="1:26" ht="15.75" thickBot="1" x14ac:dyDescent="0.3">
      <c r="A32" s="7" t="s">
        <v>40</v>
      </c>
      <c r="B32" s="9" t="s">
        <v>41</v>
      </c>
      <c r="C32" s="106"/>
      <c r="D32" s="15"/>
      <c r="E32" s="128">
        <f t="shared" si="0"/>
        <v>0</v>
      </c>
      <c r="F32" s="129">
        <f t="shared" si="1"/>
        <v>0</v>
      </c>
      <c r="G32" s="130">
        <f t="shared" si="2"/>
        <v>0</v>
      </c>
      <c r="H32" s="21"/>
      <c r="I32" s="134">
        <f t="shared" ref="I32" si="106">H32*0.45</f>
        <v>0</v>
      </c>
      <c r="J32" s="135">
        <f t="shared" ref="J32" si="107">H32*0.5</f>
        <v>0</v>
      </c>
      <c r="K32" s="136">
        <f t="shared" ref="K32" si="108">H32*0.55</f>
        <v>0</v>
      </c>
      <c r="L32" s="18"/>
      <c r="M32" s="145"/>
      <c r="N32" s="146"/>
      <c r="O32" s="147"/>
      <c r="P32" s="146"/>
      <c r="Q32" s="148">
        <f t="shared" si="14"/>
        <v>0</v>
      </c>
      <c r="R32" s="149"/>
      <c r="S32" s="159"/>
      <c r="T32" s="160"/>
      <c r="U32" s="160"/>
      <c r="V32" s="161"/>
      <c r="W32" s="162"/>
      <c r="X32" s="163"/>
      <c r="Y32" s="163"/>
      <c r="Z32" s="164"/>
    </row>
    <row r="33" spans="1:26" x14ac:dyDescent="0.25">
      <c r="A33" s="5" t="s">
        <v>40</v>
      </c>
      <c r="B33" s="8" t="s">
        <v>41</v>
      </c>
      <c r="C33" s="105">
        <v>14</v>
      </c>
      <c r="D33" s="14"/>
      <c r="E33" s="125">
        <f t="shared" si="0"/>
        <v>0</v>
      </c>
      <c r="F33" s="126">
        <f t="shared" si="1"/>
        <v>0</v>
      </c>
      <c r="G33" s="127">
        <f t="shared" si="2"/>
        <v>0</v>
      </c>
      <c r="H33" s="20"/>
      <c r="I33" s="131">
        <f t="shared" ref="I33" si="109">H33*($AC$12/100)</f>
        <v>0</v>
      </c>
      <c r="J33" s="132">
        <f t="shared" ref="J33" si="110">H33*($AD$12/100)</f>
        <v>0</v>
      </c>
      <c r="K33" s="133">
        <f t="shared" ref="K33" si="111">H33*($AE$12/100)</f>
        <v>0</v>
      </c>
      <c r="L33" s="17"/>
      <c r="M33" s="140" t="e">
        <f t="shared" ref="M33" si="112">(AVERAGE(L33,L34))*1000/(60/AC$6)*(AC$7/100)</f>
        <v>#DIV/0!</v>
      </c>
      <c r="N33" s="141"/>
      <c r="O33" s="142" t="e">
        <f t="shared" ref="O33" si="113">(AVERAGE(L33,L34))*1000/(60/AD$6)*(AD$7/100)</f>
        <v>#DIV/0!</v>
      </c>
      <c r="P33" s="141"/>
      <c r="Q33" s="143">
        <f t="shared" si="14"/>
        <v>0</v>
      </c>
      <c r="R33" s="144" t="e">
        <f t="shared" ref="R33" si="114">(AVERAGE(L33,L34))*1000/(60/AE$6)*(AE$7/100)</f>
        <v>#DIV/0!</v>
      </c>
      <c r="S33" s="159"/>
      <c r="T33" s="160"/>
      <c r="U33" s="160"/>
      <c r="V33" s="161"/>
      <c r="W33" s="162"/>
      <c r="X33" s="163"/>
      <c r="Y33" s="163"/>
      <c r="Z33" s="164"/>
    </row>
    <row r="34" spans="1:26" ht="15.75" thickBot="1" x14ac:dyDescent="0.3">
      <c r="A34" s="7" t="s">
        <v>40</v>
      </c>
      <c r="B34" s="9" t="s">
        <v>41</v>
      </c>
      <c r="C34" s="106"/>
      <c r="D34" s="15"/>
      <c r="E34" s="128">
        <f t="shared" si="0"/>
        <v>0</v>
      </c>
      <c r="F34" s="129">
        <f t="shared" si="1"/>
        <v>0</v>
      </c>
      <c r="G34" s="130">
        <f t="shared" si="2"/>
        <v>0</v>
      </c>
      <c r="H34" s="21"/>
      <c r="I34" s="134">
        <f t="shared" ref="I34" si="115">H34*0.45</f>
        <v>0</v>
      </c>
      <c r="J34" s="135">
        <f t="shared" ref="J34" si="116">H34*0.5</f>
        <v>0</v>
      </c>
      <c r="K34" s="136">
        <f t="shared" ref="K34" si="117">H34*0.55</f>
        <v>0</v>
      </c>
      <c r="L34" s="18"/>
      <c r="M34" s="145"/>
      <c r="N34" s="146"/>
      <c r="O34" s="147"/>
      <c r="P34" s="146"/>
      <c r="Q34" s="148">
        <f t="shared" si="14"/>
        <v>0</v>
      </c>
      <c r="R34" s="149"/>
      <c r="S34" s="159"/>
      <c r="T34" s="160"/>
      <c r="U34" s="160"/>
      <c r="V34" s="161"/>
      <c r="W34" s="162"/>
      <c r="X34" s="163"/>
      <c r="Y34" s="163"/>
      <c r="Z34" s="164"/>
    </row>
    <row r="35" spans="1:26" x14ac:dyDescent="0.25">
      <c r="A35" s="5" t="s">
        <v>40</v>
      </c>
      <c r="B35" s="8" t="s">
        <v>41</v>
      </c>
      <c r="C35" s="105">
        <v>15</v>
      </c>
      <c r="D35" s="14"/>
      <c r="E35" s="125">
        <f t="shared" si="0"/>
        <v>0</v>
      </c>
      <c r="F35" s="126">
        <f t="shared" si="1"/>
        <v>0</v>
      </c>
      <c r="G35" s="127">
        <f t="shared" si="2"/>
        <v>0</v>
      </c>
      <c r="H35" s="20"/>
      <c r="I35" s="131">
        <f t="shared" ref="I35" si="118">H35*($AC$12/100)</f>
        <v>0</v>
      </c>
      <c r="J35" s="132">
        <f t="shared" ref="J35" si="119">H35*($AD$12/100)</f>
        <v>0</v>
      </c>
      <c r="K35" s="133">
        <f t="shared" ref="K35" si="120">H35*($AE$12/100)</f>
        <v>0</v>
      </c>
      <c r="L35" s="17"/>
      <c r="M35" s="140" t="e">
        <f t="shared" ref="M35" si="121">(AVERAGE(L35,L36))*1000/(60/AC$6)*(AC$7/100)</f>
        <v>#DIV/0!</v>
      </c>
      <c r="N35" s="141"/>
      <c r="O35" s="142" t="e">
        <f t="shared" ref="O35" si="122">(AVERAGE(L35,L36))*1000/(60/AD$6)*(AD$7/100)</f>
        <v>#DIV/0!</v>
      </c>
      <c r="P35" s="141"/>
      <c r="Q35" s="143">
        <f t="shared" si="14"/>
        <v>0</v>
      </c>
      <c r="R35" s="150" t="e">
        <f t="shared" ref="R35" si="123">(AVERAGE(L35,L36))*1000/(60/AE$6)*(AE$7/100)</f>
        <v>#DIV/0!</v>
      </c>
      <c r="S35" s="159"/>
      <c r="T35" s="160"/>
      <c r="U35" s="160"/>
      <c r="V35" s="161"/>
      <c r="W35" s="162"/>
      <c r="X35" s="163"/>
      <c r="Y35" s="163"/>
      <c r="Z35" s="164"/>
    </row>
    <row r="36" spans="1:26" ht="15.75" thickBot="1" x14ac:dyDescent="0.3">
      <c r="A36" s="7" t="s">
        <v>40</v>
      </c>
      <c r="B36" s="9" t="s">
        <v>41</v>
      </c>
      <c r="C36" s="107"/>
      <c r="D36" s="16"/>
      <c r="E36" s="48">
        <f t="shared" si="0"/>
        <v>0</v>
      </c>
      <c r="F36" s="49">
        <f t="shared" si="1"/>
        <v>0</v>
      </c>
      <c r="G36" s="50">
        <f t="shared" si="2"/>
        <v>0</v>
      </c>
      <c r="H36" s="22"/>
      <c r="I36" s="137">
        <f t="shared" ref="I36" si="124">H36*0.45</f>
        <v>0</v>
      </c>
      <c r="J36" s="138">
        <f>H36*0.5</f>
        <v>0</v>
      </c>
      <c r="K36" s="139">
        <f t="shared" ref="K36" si="125">H36*0.55</f>
        <v>0</v>
      </c>
      <c r="L36" s="19"/>
      <c r="M36" s="145"/>
      <c r="N36" s="146"/>
      <c r="O36" s="147"/>
      <c r="P36" s="146"/>
      <c r="Q36" s="151">
        <f t="shared" si="14"/>
        <v>0</v>
      </c>
      <c r="R36" s="152"/>
      <c r="S36" s="159"/>
      <c r="T36" s="160"/>
      <c r="U36" s="160"/>
      <c r="V36" s="161"/>
      <c r="W36" s="162"/>
      <c r="X36" s="163"/>
      <c r="Y36" s="163"/>
      <c r="Z36" s="164"/>
    </row>
    <row r="37" spans="1:26" x14ac:dyDescent="0.25">
      <c r="A37" s="5" t="s">
        <v>40</v>
      </c>
      <c r="B37" s="8" t="s">
        <v>41</v>
      </c>
      <c r="C37" s="105">
        <v>16</v>
      </c>
      <c r="D37" s="14"/>
      <c r="E37" s="42">
        <f t="shared" ref="E37:E42" si="126">D37*($AC$16/100)</f>
        <v>0</v>
      </c>
      <c r="F37" s="43">
        <f t="shared" ref="F37:F42" si="127">D37*($AD$16/100)</f>
        <v>0</v>
      </c>
      <c r="G37" s="44">
        <f t="shared" ref="G37:G42" si="128">D37*($AE$16/100)</f>
        <v>0</v>
      </c>
      <c r="H37" s="20"/>
      <c r="I37" s="131">
        <f t="shared" ref="I37" si="129">H37*($AC$12/100)</f>
        <v>0</v>
      </c>
      <c r="J37" s="132">
        <f t="shared" ref="J37" si="130">H37*($AD$12/100)</f>
        <v>0</v>
      </c>
      <c r="K37" s="133">
        <f t="shared" ref="K37" si="131">H37*($AE$12/100)</f>
        <v>0</v>
      </c>
      <c r="L37" s="17"/>
      <c r="M37" s="140" t="e">
        <f t="shared" ref="M37" si="132">(AVERAGE(L37,L38))*1000/(60/AC$6)*(AC$7/100)</f>
        <v>#DIV/0!</v>
      </c>
      <c r="N37" s="141"/>
      <c r="O37" s="142" t="e">
        <f t="shared" ref="O37" si="133">(AVERAGE(L37,L38))*1000/(60/AD$6)*(AD$7/100)</f>
        <v>#DIV/0!</v>
      </c>
      <c r="P37" s="141"/>
      <c r="Q37" s="143">
        <f t="shared" ref="Q37:Q42" si="134">L37*1000/(60/AE$6)/2*(AE$7/100)</f>
        <v>0</v>
      </c>
      <c r="R37" s="144" t="e">
        <f t="shared" ref="R37" si="135">(AVERAGE(L37,L38))*1000/(60/AE$6)*(AE$7/100)</f>
        <v>#DIV/0!</v>
      </c>
      <c r="S37" s="159"/>
      <c r="T37" s="160"/>
      <c r="U37" s="160"/>
      <c r="V37" s="161"/>
      <c r="W37" s="162"/>
      <c r="X37" s="163"/>
      <c r="Y37" s="163"/>
      <c r="Z37" s="164"/>
    </row>
    <row r="38" spans="1:26" ht="15.75" thickBot="1" x14ac:dyDescent="0.3">
      <c r="A38" s="7" t="s">
        <v>40</v>
      </c>
      <c r="B38" s="9" t="s">
        <v>41</v>
      </c>
      <c r="C38" s="106"/>
      <c r="D38" s="15"/>
      <c r="E38" s="45">
        <f t="shared" si="126"/>
        <v>0</v>
      </c>
      <c r="F38" s="46">
        <f t="shared" si="127"/>
        <v>0</v>
      </c>
      <c r="G38" s="47">
        <f t="shared" si="128"/>
        <v>0</v>
      </c>
      <c r="H38" s="21"/>
      <c r="I38" s="57">
        <f t="shared" ref="I38" si="136">H38*0.45</f>
        <v>0</v>
      </c>
      <c r="J38" s="58">
        <f t="shared" ref="J38" si="137">H38*0.5</f>
        <v>0</v>
      </c>
      <c r="K38" s="59">
        <f t="shared" ref="K38" si="138">H38*0.55</f>
        <v>0</v>
      </c>
      <c r="L38" s="18"/>
      <c r="M38" s="145"/>
      <c r="N38" s="146"/>
      <c r="O38" s="147"/>
      <c r="P38" s="146"/>
      <c r="Q38" s="148">
        <f t="shared" si="134"/>
        <v>0</v>
      </c>
      <c r="R38" s="149"/>
      <c r="S38" s="159"/>
      <c r="T38" s="160"/>
      <c r="U38" s="160"/>
      <c r="V38" s="161"/>
      <c r="W38" s="162"/>
      <c r="X38" s="163"/>
      <c r="Y38" s="163"/>
      <c r="Z38" s="164"/>
    </row>
    <row r="39" spans="1:26" x14ac:dyDescent="0.25">
      <c r="A39" s="5" t="s">
        <v>40</v>
      </c>
      <c r="B39" s="8" t="s">
        <v>41</v>
      </c>
      <c r="C39" s="105">
        <v>17</v>
      </c>
      <c r="D39" s="14"/>
      <c r="E39" s="42">
        <f t="shared" si="126"/>
        <v>0</v>
      </c>
      <c r="F39" s="43">
        <f t="shared" si="127"/>
        <v>0</v>
      </c>
      <c r="G39" s="44">
        <f t="shared" si="128"/>
        <v>0</v>
      </c>
      <c r="H39" s="20"/>
      <c r="I39" s="63">
        <f t="shared" ref="I39" si="139">H39*($AC$12/100)</f>
        <v>0</v>
      </c>
      <c r="J39" s="64">
        <f t="shared" ref="J39" si="140">H39*($AD$12/100)</f>
        <v>0</v>
      </c>
      <c r="K39" s="65">
        <f t="shared" ref="K39" si="141">H39*($AE$12/100)</f>
        <v>0</v>
      </c>
      <c r="L39" s="17"/>
      <c r="M39" s="98" t="e">
        <f t="shared" ref="M39" si="142">(AVERAGE(L39,L40))*1000/(60/AC$6)*(AC$7/100)</f>
        <v>#DIV/0!</v>
      </c>
      <c r="N39" s="99"/>
      <c r="O39" s="102" t="e">
        <f t="shared" ref="O39" si="143">(AVERAGE(L39,L40))*1000/(60/AD$6)*(AD$7/100)</f>
        <v>#DIV/0!</v>
      </c>
      <c r="P39" s="99"/>
      <c r="Q39" s="68">
        <f t="shared" si="134"/>
        <v>0</v>
      </c>
      <c r="R39" s="77" t="e">
        <f t="shared" ref="R39" si="144">(AVERAGE(L39,L40))*1000/(60/AE$6)*(AE$7/100)</f>
        <v>#DIV/0!</v>
      </c>
      <c r="S39" s="54"/>
      <c r="T39" s="55"/>
      <c r="U39" s="55"/>
      <c r="V39" s="56"/>
      <c r="W39" s="36"/>
      <c r="X39" s="37"/>
      <c r="Y39" s="37"/>
      <c r="Z39" s="38"/>
    </row>
    <row r="40" spans="1:26" ht="15.75" thickBot="1" x14ac:dyDescent="0.3">
      <c r="A40" s="7" t="s">
        <v>40</v>
      </c>
      <c r="B40" s="9" t="s">
        <v>41</v>
      </c>
      <c r="C40" s="106"/>
      <c r="D40" s="15"/>
      <c r="E40" s="45">
        <f t="shared" si="126"/>
        <v>0</v>
      </c>
      <c r="F40" s="46">
        <f t="shared" si="127"/>
        <v>0</v>
      </c>
      <c r="G40" s="47">
        <f t="shared" si="128"/>
        <v>0</v>
      </c>
      <c r="H40" s="21"/>
      <c r="I40" s="57">
        <f t="shared" ref="I40" si="145">H40*0.45</f>
        <v>0</v>
      </c>
      <c r="J40" s="58">
        <f t="shared" ref="J40" si="146">H40*0.5</f>
        <v>0</v>
      </c>
      <c r="K40" s="59">
        <f t="shared" ref="K40" si="147">H40*0.55</f>
        <v>0</v>
      </c>
      <c r="L40" s="18"/>
      <c r="M40" s="100"/>
      <c r="N40" s="101"/>
      <c r="O40" s="103"/>
      <c r="P40" s="101"/>
      <c r="Q40" s="69">
        <f t="shared" si="134"/>
        <v>0</v>
      </c>
      <c r="R40" s="78"/>
      <c r="S40" s="54"/>
      <c r="T40" s="55"/>
      <c r="U40" s="55"/>
      <c r="V40" s="56"/>
      <c r="W40" s="36"/>
      <c r="X40" s="37"/>
      <c r="Y40" s="37"/>
      <c r="Z40" s="38"/>
    </row>
    <row r="41" spans="1:26" x14ac:dyDescent="0.25">
      <c r="A41" s="5" t="s">
        <v>40</v>
      </c>
      <c r="B41" s="8" t="s">
        <v>41</v>
      </c>
      <c r="C41" s="105">
        <v>18</v>
      </c>
      <c r="D41" s="14"/>
      <c r="E41" s="42">
        <f t="shared" si="126"/>
        <v>0</v>
      </c>
      <c r="F41" s="43">
        <f t="shared" si="127"/>
        <v>0</v>
      </c>
      <c r="G41" s="44">
        <f t="shared" si="128"/>
        <v>0</v>
      </c>
      <c r="H41" s="20"/>
      <c r="I41" s="63">
        <f t="shared" ref="I41" si="148">H41*($AC$12/100)</f>
        <v>0</v>
      </c>
      <c r="J41" s="64">
        <f t="shared" ref="J41" si="149">H41*($AD$12/100)</f>
        <v>0</v>
      </c>
      <c r="K41" s="65">
        <f t="shared" ref="K41" si="150">H41*($AE$12/100)</f>
        <v>0</v>
      </c>
      <c r="L41" s="17"/>
      <c r="M41" s="98" t="e">
        <f t="shared" ref="M41" si="151">(AVERAGE(L41,L42))*1000/(60/AC$6)*(AC$7/100)</f>
        <v>#DIV/0!</v>
      </c>
      <c r="N41" s="99"/>
      <c r="O41" s="102" t="e">
        <f t="shared" ref="O41" si="152">(AVERAGE(L41,L42))*1000/(60/AD$6)*(AD$7/100)</f>
        <v>#DIV/0!</v>
      </c>
      <c r="P41" s="99"/>
      <c r="Q41" s="68">
        <f t="shared" si="134"/>
        <v>0</v>
      </c>
      <c r="R41" s="96" t="e">
        <f t="shared" ref="R41" si="153">(AVERAGE(L41,L42))*1000/(60/AE$6)*(AE$7/100)</f>
        <v>#DIV/0!</v>
      </c>
      <c r="S41" s="54"/>
      <c r="T41" s="55"/>
      <c r="U41" s="55"/>
      <c r="V41" s="56"/>
      <c r="W41" s="36"/>
      <c r="X41" s="37"/>
      <c r="Y41" s="37"/>
      <c r="Z41" s="38"/>
    </row>
    <row r="42" spans="1:26" ht="15.75" thickBot="1" x14ac:dyDescent="0.3">
      <c r="A42" s="6" t="s">
        <v>40</v>
      </c>
      <c r="B42" s="13" t="s">
        <v>41</v>
      </c>
      <c r="C42" s="107"/>
      <c r="D42" s="16"/>
      <c r="E42" s="48">
        <f t="shared" si="126"/>
        <v>0</v>
      </c>
      <c r="F42" s="49">
        <f t="shared" si="127"/>
        <v>0</v>
      </c>
      <c r="G42" s="50">
        <f t="shared" si="128"/>
        <v>0</v>
      </c>
      <c r="H42" s="22"/>
      <c r="I42" s="60">
        <f t="shared" ref="I42" si="154">H42*0.45</f>
        <v>0</v>
      </c>
      <c r="J42" s="61">
        <f t="shared" ref="J42" si="155">H42*0.5</f>
        <v>0</v>
      </c>
      <c r="K42" s="62">
        <f t="shared" ref="K42" si="156">H42*0.55</f>
        <v>0</v>
      </c>
      <c r="L42" s="19"/>
      <c r="M42" s="100"/>
      <c r="N42" s="101"/>
      <c r="O42" s="103"/>
      <c r="P42" s="101"/>
      <c r="Q42" s="70">
        <f t="shared" si="134"/>
        <v>0</v>
      </c>
      <c r="R42" s="97"/>
      <c r="S42" s="53"/>
      <c r="T42" s="51"/>
      <c r="U42" s="51"/>
      <c r="V42" s="52"/>
      <c r="W42" s="39"/>
      <c r="X42" s="40"/>
      <c r="Y42" s="40"/>
      <c r="Z42" s="41"/>
    </row>
  </sheetData>
  <mergeCells count="89">
    <mergeCell ref="C41:C42"/>
    <mergeCell ref="M41:N42"/>
    <mergeCell ref="O41:P42"/>
    <mergeCell ref="R41:R42"/>
    <mergeCell ref="C37:C38"/>
    <mergeCell ref="M37:N38"/>
    <mergeCell ref="O37:P38"/>
    <mergeCell ref="R37:R38"/>
    <mergeCell ref="C39:C40"/>
    <mergeCell ref="M39:N40"/>
    <mergeCell ref="O39:P40"/>
    <mergeCell ref="R39:R40"/>
    <mergeCell ref="M7:N8"/>
    <mergeCell ref="O7:P8"/>
    <mergeCell ref="R27:R28"/>
    <mergeCell ref="O19:P20"/>
    <mergeCell ref="O21:P22"/>
    <mergeCell ref="O23:P24"/>
    <mergeCell ref="O25:P26"/>
    <mergeCell ref="O27:P28"/>
    <mergeCell ref="M15:N16"/>
    <mergeCell ref="O15:P16"/>
    <mergeCell ref="M17:N18"/>
    <mergeCell ref="O17:P18"/>
    <mergeCell ref="M19:N20"/>
    <mergeCell ref="M9:N10"/>
    <mergeCell ref="O9:P10"/>
    <mergeCell ref="M11:N12"/>
    <mergeCell ref="O13:P14"/>
    <mergeCell ref="C13:C14"/>
    <mergeCell ref="C15:C16"/>
    <mergeCell ref="O29:P30"/>
    <mergeCell ref="O31:P32"/>
    <mergeCell ref="M21:N22"/>
    <mergeCell ref="M23:N24"/>
    <mergeCell ref="M25:N26"/>
    <mergeCell ref="M27:N28"/>
    <mergeCell ref="C17:C18"/>
    <mergeCell ref="C19:C20"/>
    <mergeCell ref="C21:C22"/>
    <mergeCell ref="C33:C34"/>
    <mergeCell ref="C35:C36"/>
    <mergeCell ref="C23:C24"/>
    <mergeCell ref="C25:C26"/>
    <mergeCell ref="C27:C28"/>
    <mergeCell ref="C29:C30"/>
    <mergeCell ref="C31:C32"/>
    <mergeCell ref="C1:R1"/>
    <mergeCell ref="C7:C8"/>
    <mergeCell ref="C9:C10"/>
    <mergeCell ref="C11:C12"/>
    <mergeCell ref="D4:G4"/>
    <mergeCell ref="H4:K4"/>
    <mergeCell ref="L4:R4"/>
    <mergeCell ref="R9:R10"/>
    <mergeCell ref="R11:R12"/>
    <mergeCell ref="M5:N5"/>
    <mergeCell ref="O5:P5"/>
    <mergeCell ref="Q5:R5"/>
    <mergeCell ref="M6:N6"/>
    <mergeCell ref="O6:P6"/>
    <mergeCell ref="Q6:R6"/>
    <mergeCell ref="O11:P12"/>
    <mergeCell ref="R35:R36"/>
    <mergeCell ref="R29:R30"/>
    <mergeCell ref="R31:R32"/>
    <mergeCell ref="R33:R34"/>
    <mergeCell ref="M29:N30"/>
    <mergeCell ref="M31:N32"/>
    <mergeCell ref="M33:N34"/>
    <mergeCell ref="O33:P34"/>
    <mergeCell ref="M35:N36"/>
    <mergeCell ref="O35:P36"/>
    <mergeCell ref="AB2:AE2"/>
    <mergeCell ref="R25:R26"/>
    <mergeCell ref="R15:R16"/>
    <mergeCell ref="S4:V4"/>
    <mergeCell ref="AC4:AE4"/>
    <mergeCell ref="R21:R22"/>
    <mergeCell ref="D3:R3"/>
    <mergeCell ref="W4:Z4"/>
    <mergeCell ref="AC10:AE10"/>
    <mergeCell ref="AC14:AE14"/>
    <mergeCell ref="R13:R14"/>
    <mergeCell ref="R23:R24"/>
    <mergeCell ref="R19:R20"/>
    <mergeCell ref="R17:R18"/>
    <mergeCell ref="R7:R8"/>
    <mergeCell ref="M13:N14"/>
  </mergeCells>
  <pageMargins left="0.23622047244094491" right="0.23622047244094491" top="0.74803149606299213" bottom="0.74803149606299213" header="0.31496062992125984" footer="0.31496062992125984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Athlé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Van de Kerkhove</dc:creator>
  <cp:lastModifiedBy/>
  <dcterms:created xsi:type="dcterms:W3CDTF">2006-09-16T00:00:00Z</dcterms:created>
  <dcterms:modified xsi:type="dcterms:W3CDTF">2021-10-28T15:53:47Z</dcterms:modified>
</cp:coreProperties>
</file>